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665" activeTab="1"/>
  </bookViews>
  <sheets>
    <sheet name="Disclaimer" sheetId="1" r:id="rId1"/>
    <sheet name="Commercial standard products" sheetId="2" r:id="rId2"/>
    <sheet name="Products under development" sheetId="3" r:id="rId3"/>
    <sheet name="Products design_f_spec_projects" sheetId="4" r:id="rId4"/>
    <sheet name="Contact" sheetId="5" r:id="rId5"/>
  </sheets>
  <definedNames>
    <definedName name="TABLE_5">'Contact'!$D$60:$E$63</definedName>
    <definedName name="TABLE_2_5">'Contact'!$J$54:$J$56</definedName>
    <definedName name="Excel_BuiltIn_Print_Area_2">'Commercial standard products'!$A$1:$Z$105</definedName>
    <definedName name="Excel_BuiltIn_Print_Area_5">'Contact'!$A$1:$H$149</definedName>
    <definedName name="Excel_BuiltIn_Print_Area_1">'Disclaimer'!$A$1:$L$70</definedName>
    <definedName name="Excel_BuiltIn_Print_Area_4">'Products design_f_spec_projects'!$A$1:$Y$93</definedName>
    <definedName name="Excel_BuiltIn_Print_Area_3">'Products under development'!$A$1:$AB$118</definedName>
  </definedNames>
  <calcPr fullCalcOnLoad="1"/>
</workbook>
</file>

<file path=xl/sharedStrings.xml><?xml version="1.0" encoding="utf-8"?>
<sst xmlns="http://schemas.openxmlformats.org/spreadsheetml/2006/main" count="2240" uniqueCount="955">
  <si>
    <t xml:space="preserve">Overview of PV/Thermal Solar System products and projects </t>
  </si>
  <si>
    <t>Commercial standard products</t>
  </si>
  <si>
    <t>Ref.No.</t>
  </si>
  <si>
    <t>Manufacturer/Reference</t>
  </si>
  <si>
    <t>Product/Project</t>
  </si>
  <si>
    <t>Country</t>
  </si>
  <si>
    <t>Category</t>
  </si>
  <si>
    <t>Type</t>
  </si>
  <si>
    <t>Characteristics</t>
  </si>
  <si>
    <t>Weight</t>
  </si>
  <si>
    <t>Length/Width</t>
  </si>
  <si>
    <t>Area</t>
  </si>
  <si>
    <t>Integrated</t>
  </si>
  <si>
    <t xml:space="preserve">Integrated </t>
  </si>
  <si>
    <t>Separate</t>
  </si>
  <si>
    <t>Materials</t>
  </si>
  <si>
    <t>Price per m² [Euro]</t>
  </si>
  <si>
    <t>Year</t>
  </si>
  <si>
    <t>Warranty</t>
  </si>
  <si>
    <t xml:space="preserve">Thermal </t>
  </si>
  <si>
    <t xml:space="preserve">Electrical </t>
  </si>
  <si>
    <t>Conditions and</t>
  </si>
  <si>
    <t>Marketed</t>
  </si>
  <si>
    <t>Building</t>
  </si>
  <si>
    <t xml:space="preserve">Technical </t>
  </si>
  <si>
    <t>Comments</t>
  </si>
  <si>
    <t>Name</t>
  </si>
  <si>
    <t>[kg]</t>
  </si>
  <si>
    <t>[m]</t>
  </si>
  <si>
    <r>
      <t>[m</t>
    </r>
    <r>
      <rPr>
        <b/>
        <vertAlign val="superscript"/>
        <sz val="9"/>
        <rFont val="Arial"/>
        <family val="2"/>
      </rPr>
      <t>2</t>
    </r>
    <r>
      <rPr>
        <b/>
        <sz val="9"/>
        <rFont val="Arial"/>
        <family val="2"/>
      </rPr>
      <t>]</t>
    </r>
  </si>
  <si>
    <t>in roof</t>
  </si>
  <si>
    <t>in facade</t>
  </si>
  <si>
    <t>Module</t>
  </si>
  <si>
    <t xml:space="preserve">Output </t>
  </si>
  <si>
    <t>Efficiency [%]</t>
  </si>
  <si>
    <t>Assumptions</t>
  </si>
  <si>
    <t>References</t>
  </si>
  <si>
    <t>Data</t>
  </si>
  <si>
    <t>(July 2005)</t>
  </si>
  <si>
    <t>Conserval Engineering Inc.</t>
  </si>
  <si>
    <t>SolarRoof</t>
  </si>
  <si>
    <t>Canada</t>
  </si>
  <si>
    <t>PV/T air collector</t>
  </si>
  <si>
    <t>Transpired air</t>
  </si>
  <si>
    <t>A solar wall with PV cells on top. The solar wall is perforated to make an uniform and effective air flow around each PV panel, removing excess heat. The hot air is used for heating a building. Each system is designed to fit building requirements.</t>
  </si>
  <si>
    <t>N/A</t>
  </si>
  <si>
    <t>Depends on building</t>
  </si>
  <si>
    <t>No</t>
  </si>
  <si>
    <t>Yes</t>
  </si>
  <si>
    <t>First plant built in 1998</t>
  </si>
  <si>
    <t>500 Wp/m2</t>
  </si>
  <si>
    <t>Overall efficiency</t>
  </si>
  <si>
    <t>3 systems are installed: Office house in California (23 m2), Education Center in Maine (46 m2), Institute in Korea   (26 m2)</t>
  </si>
  <si>
    <t>PV/SOLARWALL</t>
  </si>
  <si>
    <t>approx. 50%</t>
  </si>
  <si>
    <t>Further information</t>
  </si>
  <si>
    <t>Millenium Electric T.O.U. Ltd.</t>
  </si>
  <si>
    <t>MSS® Multi solar panel</t>
  </si>
  <si>
    <t>Israel</t>
  </si>
  <si>
    <t>PV/T liquid collector</t>
  </si>
  <si>
    <t>Unglazed</t>
  </si>
  <si>
    <t>Unglazed flat plate solar  collector with PV cells integrated on top of the panel. Underneath the PV cells the water based collector is placed. Under the collector a heatexchanger is integrated heating up air. The water can be used for hot water in the building, the air for space heating/cooling.</t>
  </si>
  <si>
    <t>2.17 / 1.27</t>
  </si>
  <si>
    <t>2.8</t>
  </si>
  <si>
    <t>Multicrystalline silicon PV cells, redundant contact for each cell, bypass diode, low iron double glazing with teflon on top of collector, aluminum frame.</t>
  </si>
  <si>
    <t>850 $</t>
  </si>
  <si>
    <t>25 years</t>
  </si>
  <si>
    <t>300 Wp/m2 (air)</t>
  </si>
  <si>
    <t>150 Wp/m2</t>
  </si>
  <si>
    <t>30% (air)</t>
  </si>
  <si>
    <t>Product sheet</t>
  </si>
  <si>
    <t>(and air)</t>
  </si>
  <si>
    <t>300 Wp/m2 (water)</t>
  </si>
  <si>
    <t>30% (water)</t>
  </si>
  <si>
    <t>80 % perfomance after 20 years</t>
  </si>
  <si>
    <t>PVTWINS</t>
  </si>
  <si>
    <t>PVTWIN 212</t>
  </si>
  <si>
    <t>Netherlands</t>
  </si>
  <si>
    <t>Glazed</t>
  </si>
  <si>
    <t>Glazed sheet-and-tube PVT collector - can be integrated in roof</t>
  </si>
  <si>
    <t>1.050 / 1.895</t>
  </si>
  <si>
    <t>Copper absorber, insulated aluminum box with a covering glass plate</t>
  </si>
  <si>
    <t>Approx. 980</t>
  </si>
  <si>
    <t>150 W</t>
  </si>
  <si>
    <t>765 W</t>
  </si>
  <si>
    <t>Approx. 11.7%</t>
  </si>
  <si>
    <t>Component power at STC (irradiance 1000 W/m2 and ambient temperature 25°C)</t>
  </si>
  <si>
    <t>In an European demonstration project 54 m2 were installed in England.</t>
  </si>
  <si>
    <t>PVTWIN 313</t>
  </si>
  <si>
    <t>1.050 / 2.760</t>
  </si>
  <si>
    <t>220 W</t>
  </si>
  <si>
    <t>1150 W</t>
  </si>
  <si>
    <t>PVTWIN 422</t>
  </si>
  <si>
    <t>1.895 / 1.895</t>
  </si>
  <si>
    <t>295 W</t>
  </si>
  <si>
    <t>1535 W</t>
  </si>
  <si>
    <t>PVTWIN 515</t>
  </si>
  <si>
    <t>1.050 / 4.245</t>
  </si>
  <si>
    <t>370 W</t>
  </si>
  <si>
    <t>1920 W</t>
  </si>
  <si>
    <t>PVTWIN 616</t>
  </si>
  <si>
    <t>1.050 / 5.325</t>
  </si>
  <si>
    <t>440 W</t>
  </si>
  <si>
    <t>2300 W</t>
  </si>
  <si>
    <t>In preparation: 40 m2 installed in Dutch government building, 150 single family houses retrofitted with PVT and 20m2 on multi family building.</t>
  </si>
  <si>
    <t>PVTWIN 623</t>
  </si>
  <si>
    <t>1.895 / 2.760</t>
  </si>
  <si>
    <t>PVTWIN 824</t>
  </si>
  <si>
    <t>1.895 / 3.615</t>
  </si>
  <si>
    <t>590 W</t>
  </si>
  <si>
    <t>3072 W</t>
  </si>
  <si>
    <t>PVTWIN 1025</t>
  </si>
  <si>
    <t>1.895 / 4.245</t>
  </si>
  <si>
    <t>735 W</t>
  </si>
  <si>
    <t>3840 W</t>
  </si>
  <si>
    <t>Dimensions collector box</t>
  </si>
  <si>
    <t>Aperture areas</t>
  </si>
  <si>
    <t>Approx. 333 kWh/(m2*year)</t>
  </si>
  <si>
    <t>Approx. 117 Wp/m2</t>
  </si>
  <si>
    <t>Grammer Solar GmbH</t>
  </si>
  <si>
    <t>TWINSOLAR 2.0</t>
  </si>
  <si>
    <t>Germany</t>
  </si>
  <si>
    <r>
      <t>Panel combining an air solar collector with a smaller PV cells area driving a ventilator blowing fresh hot air into a residence. For use as ventilation in cabin or summer house. Available in different sizes (2-12,5 m</t>
    </r>
    <r>
      <rPr>
        <vertAlign val="superscript"/>
        <sz val="9"/>
        <rFont val="Arial"/>
        <family val="2"/>
      </rPr>
      <t>2</t>
    </r>
    <r>
      <rPr>
        <sz val="9"/>
        <rFont val="Arial"/>
        <family val="2"/>
      </rPr>
      <t xml:space="preserve">). </t>
    </r>
  </si>
  <si>
    <t>22.5 per m²</t>
  </si>
  <si>
    <t>2.0 / 1.0</t>
  </si>
  <si>
    <t>2.0</t>
  </si>
  <si>
    <t>Aluminum frame, aluminum absorber</t>
  </si>
  <si>
    <t>First plant built in 1998.</t>
  </si>
  <si>
    <t>10 years</t>
  </si>
  <si>
    <t>600 W/m2 at</t>
  </si>
  <si>
    <t>9-13 Wp/m2</t>
  </si>
  <si>
    <t>0.9 - 1.3%</t>
  </si>
  <si>
    <t xml:space="preserve">Around 40 systems in varying sizes have been installed in summer houses and mountain cabins. </t>
  </si>
  <si>
    <t>Products</t>
  </si>
  <si>
    <t>TWINSOLAR 4.0</t>
  </si>
  <si>
    <t>4.0 / 1.0</t>
  </si>
  <si>
    <t>4.0</t>
  </si>
  <si>
    <t>(1000 W/m2 irrad.?)</t>
  </si>
  <si>
    <t>TWINSOLAR 6.0</t>
  </si>
  <si>
    <t>6.0 / 1.0</t>
  </si>
  <si>
    <t>6.0</t>
  </si>
  <si>
    <t>Prices from August 2005, including mounting package.</t>
  </si>
  <si>
    <t>TWINSOLAR 8.0</t>
  </si>
  <si>
    <t>8.0 / 1.0</t>
  </si>
  <si>
    <t>8.0</t>
  </si>
  <si>
    <t>TWINSOLAR 10.0</t>
  </si>
  <si>
    <t>10.0 / 1.0</t>
  </si>
  <si>
    <t>10.0</t>
  </si>
  <si>
    <t>TWINSOLAR 4.5</t>
  </si>
  <si>
    <t>2.21 / 2.25</t>
  </si>
  <si>
    <t>4.55</t>
  </si>
  <si>
    <t>TWINSOLAR 8.5</t>
  </si>
  <si>
    <t>2.21 / 4.25</t>
  </si>
  <si>
    <t>8.55</t>
  </si>
  <si>
    <t>TWINSOLAR 12.5</t>
  </si>
  <si>
    <t>2.21 / 6.25</t>
  </si>
  <si>
    <t>12.55</t>
  </si>
  <si>
    <t>Pictures</t>
  </si>
  <si>
    <t>PV-Hybridkollektor</t>
  </si>
  <si>
    <t>PVT collector with PV over the whole absorber. Air is circulating in the panel, entering and exiting in the same (lowest) side. Hot air is used as ventilation air in the building.</t>
  </si>
  <si>
    <t>14-120</t>
  </si>
  <si>
    <t>1996-2002</t>
  </si>
  <si>
    <t>8.5-56 kWp</t>
  </si>
  <si>
    <t>1.9-9 kWp</t>
  </si>
  <si>
    <t>Several installations have been carried out:</t>
  </si>
  <si>
    <t>Fa. Riedhammer, Nürnberg</t>
  </si>
  <si>
    <t>Delpinarium, Nürnberg</t>
  </si>
  <si>
    <t>Millenium Park, UK</t>
  </si>
  <si>
    <t>Stadtreinigungsamt, Leipzig</t>
  </si>
  <si>
    <t>Umweltzentrum Darsser Arche, Wieck</t>
  </si>
  <si>
    <t>Technoplan Wilhelm, Pirmasens</t>
  </si>
  <si>
    <t>Aidt miljø A/S Solarheating</t>
  </si>
  <si>
    <t>SolarVenti</t>
  </si>
  <si>
    <t>Denmark</t>
  </si>
  <si>
    <t>Panel combining an air solar collector with a smaller PV cells area driving a ventilator (made by Sunon) blowing fresh hot air into a residence. For use as ventilation in cabin or summer house.</t>
  </si>
  <si>
    <t>9</t>
  </si>
  <si>
    <t>0.54 / 0.72</t>
  </si>
  <si>
    <t>0.39</t>
  </si>
  <si>
    <t>Aluminum frame, poly carbonate cover, absorber made of special felt</t>
  </si>
  <si>
    <t>Sold since 1985</t>
  </si>
  <si>
    <t>2 years</t>
  </si>
  <si>
    <t xml:space="preserve">A large number of systems installed. Several examples are mentioned at the </t>
  </si>
  <si>
    <t>Short product description</t>
  </si>
  <si>
    <t>SV3, SV7, SV14, SV 30</t>
  </si>
  <si>
    <t>1.02 / 0.72</t>
  </si>
  <si>
    <t>0.73</t>
  </si>
  <si>
    <t>1.99 / 0.72</t>
  </si>
  <si>
    <t>1.43</t>
  </si>
  <si>
    <t>Prices from August 2005</t>
  </si>
  <si>
    <t xml:space="preserve">3.00 / 1.02 </t>
  </si>
  <si>
    <t>3.06</t>
  </si>
  <si>
    <t>homepage</t>
  </si>
  <si>
    <t>Menova Engineering Inc.</t>
  </si>
  <si>
    <t>Power-Spar</t>
  </si>
  <si>
    <t>PV/T concentrator</t>
  </si>
  <si>
    <t>Tracking</t>
  </si>
  <si>
    <t>One-axis tracking, modular concentrating PVT collector</t>
  </si>
  <si>
    <t>0.63</t>
  </si>
  <si>
    <t xml:space="preserve">Approx. 870 per panel for large system, including controller, web interface actuators and frame </t>
  </si>
  <si>
    <t>www.power-spar.com</t>
  </si>
  <si>
    <t>22/8-05: The product is apparently marketed - but no test results etc. are available. It is not clear whether PV is included as a standard</t>
  </si>
  <si>
    <t>PS 1</t>
  </si>
  <si>
    <t>2.4 / 1.8 / 0.9</t>
  </si>
  <si>
    <t>Prices from February 2006</t>
  </si>
  <si>
    <t>PS 2x1</t>
  </si>
  <si>
    <t>4.9 / 1.8 / 0.9</t>
  </si>
  <si>
    <t>PS 1x2</t>
  </si>
  <si>
    <t>2.4 / 3.1 / 2.6</t>
  </si>
  <si>
    <t>PS 2x2</t>
  </si>
  <si>
    <t>4.9 / 3.1 / 2.6</t>
  </si>
  <si>
    <t>PS 3x1</t>
  </si>
  <si>
    <t>7.3 / 1.8 / 0.9</t>
  </si>
  <si>
    <t>PS 3x2</t>
  </si>
  <si>
    <t>7.3 / 3.1 / 2.6</t>
  </si>
  <si>
    <t>PS 6x2</t>
  </si>
  <si>
    <t>14.6 / 3.1 / 2.6</t>
  </si>
  <si>
    <t>Last data is height</t>
  </si>
  <si>
    <t>Arontis solar solutions</t>
  </si>
  <si>
    <t>Solar8</t>
  </si>
  <si>
    <t>Sweden</t>
  </si>
  <si>
    <t>One-axis tracking, modular concentrating PVT collector for building as well as ground installations</t>
  </si>
  <si>
    <t>5.0 / 2.0</t>
  </si>
  <si>
    <t>Approx. 5 (aperture area)</t>
  </si>
  <si>
    <t>Approx. 700</t>
  </si>
  <si>
    <t>500 W</t>
  </si>
  <si>
    <t>2250 W</t>
  </si>
  <si>
    <t>(Height: 1.4 m)</t>
  </si>
  <si>
    <t>HelioDynamics</t>
  </si>
  <si>
    <t>Harmony HD211</t>
  </si>
  <si>
    <t>United Kingdom and USA</t>
  </si>
  <si>
    <t>Tracking, modular concentrating PVT collector. Designed for mounting on flat and sloping roofs or pole-mounted over parking areas</t>
  </si>
  <si>
    <t>12.0 / 2.9</t>
  </si>
  <si>
    <t>Approx. 24 (aperture area)</t>
  </si>
  <si>
    <t>Approx. 417</t>
  </si>
  <si>
    <t>1000 W</t>
  </si>
  <si>
    <t>10000 W</t>
  </si>
  <si>
    <t>Technical specifications</t>
  </si>
  <si>
    <t>(Height: 2.4 m)</t>
  </si>
  <si>
    <t>Secco Sistemi</t>
  </si>
  <si>
    <t>TIS</t>
  </si>
  <si>
    <t>Italy</t>
  </si>
  <si>
    <t>Ventilated PV with heat recovery</t>
  </si>
  <si>
    <t>Facade/roof</t>
  </si>
  <si>
    <t xml:space="preserve">Is part of a roofing system and cannot be applied as add-on on existing roofs. </t>
  </si>
  <si>
    <t>Fiat di Orbassano, Torino</t>
  </si>
  <si>
    <t>Training centre in Casargo</t>
  </si>
  <si>
    <t xml:space="preserve">Products which have been commercial </t>
  </si>
  <si>
    <t>Sekisui</t>
  </si>
  <si>
    <t>PV/Thermal system for residential applications</t>
  </si>
  <si>
    <t>Hong Kong</t>
  </si>
  <si>
    <t>Stand alone system. PV cells backed by a thermal absorber</t>
  </si>
  <si>
    <t xml:space="preserve">No </t>
  </si>
  <si>
    <t>Yes, in 1999</t>
  </si>
  <si>
    <t>Sveral installation sites in Japan</t>
  </si>
  <si>
    <t>According to the website of the company, the product is not marketed anymore</t>
  </si>
  <si>
    <t>SunWatt Corp.</t>
  </si>
  <si>
    <t>Sunwatt H100</t>
  </si>
  <si>
    <t>USA</t>
  </si>
  <si>
    <t>Modules with reflectors concentrating the sun at PV cells. Under each line of cells a pipe with a fin is placed, cooling the cells. Insulation is placed between the pipes and the backside of the module.</t>
  </si>
  <si>
    <t>0.9 / 2</t>
  </si>
  <si>
    <t>1.8</t>
  </si>
  <si>
    <t>Low iron tempered glass, aluminum reflectors, aluminum fin, copper pipe, fiberglass insulation, extruded aluminum side frames, aluminised steel case.</t>
  </si>
  <si>
    <t>Produced and sold from 1981 to 1989</t>
  </si>
  <si>
    <t>No conditions mentioned for the output figures.</t>
  </si>
  <si>
    <t>More than 100 units sold and installed.</t>
  </si>
  <si>
    <t>Sunwatt H150</t>
  </si>
  <si>
    <t>1.2 / 2.4</t>
  </si>
  <si>
    <t>2.9</t>
  </si>
  <si>
    <t>SolarWerk</t>
  </si>
  <si>
    <t>Spectrum</t>
  </si>
  <si>
    <t>Flat plate solar collector with</t>
  </si>
  <si>
    <t>2.0/1.1</t>
  </si>
  <si>
    <t>Mono-crystalline silicon cells, aluminium absorber.</t>
  </si>
  <si>
    <t>250 Wpeak</t>
  </si>
  <si>
    <t xml:space="preserve">Electrical efficiency  </t>
  </si>
  <si>
    <t>Yes              (used to be)</t>
  </si>
  <si>
    <t>Not in production. Problems maintaining  the long time stability of the solar cells.</t>
  </si>
  <si>
    <t>PV cells integrated on the abs.</t>
  </si>
  <si>
    <t>under STC</t>
  </si>
  <si>
    <t>4 different module combinations</t>
  </si>
  <si>
    <t xml:space="preserve">SolarWatt </t>
  </si>
  <si>
    <t>MultiSolar</t>
  </si>
  <si>
    <t>2.152/0.892</t>
  </si>
  <si>
    <t>A demonstration project at Maltheser Krankenhaus in Kamenz was in 1999 intended but not carried out; PVT was replaced with PV.</t>
  </si>
  <si>
    <t>ICEC AG</t>
  </si>
  <si>
    <t>HYSOLAR</t>
  </si>
  <si>
    <t>Switzerland</t>
  </si>
  <si>
    <t>Hybrid</t>
  </si>
  <si>
    <t>0.64 / 0.32</t>
  </si>
  <si>
    <t>0.2</t>
  </si>
  <si>
    <t>2000 CHF</t>
  </si>
  <si>
    <t>variable</t>
  </si>
  <si>
    <t>10-15%</t>
  </si>
  <si>
    <t>full insulation</t>
  </si>
  <si>
    <t>field tests</t>
  </si>
  <si>
    <t>No information available except that the product exists.</t>
  </si>
  <si>
    <t>PV - Hot water</t>
  </si>
  <si>
    <t xml:space="preserve">Phototronics Solartechnik </t>
  </si>
  <si>
    <t>a-SI Curtain Wall</t>
  </si>
  <si>
    <t>Semi-transparent PV panels for view windows within an insulated glass sandwich with warm air recovery</t>
  </si>
  <si>
    <t>1 / 0.6</t>
  </si>
  <si>
    <t>No information is available either about the product or the company and they may not exist anymore.</t>
  </si>
  <si>
    <t>For more information about the different manufacturers/references see the sheet "Contact information"</t>
  </si>
  <si>
    <t>Products which are under (or have been under) development</t>
  </si>
  <si>
    <t>Project type</t>
  </si>
  <si>
    <t>Description</t>
  </si>
  <si>
    <t>Air</t>
  </si>
  <si>
    <t>Water</t>
  </si>
  <si>
    <t xml:space="preserve">Price </t>
  </si>
  <si>
    <t>Project</t>
  </si>
  <si>
    <r>
      <t>per m</t>
    </r>
    <r>
      <rPr>
        <b/>
        <vertAlign val="superscript"/>
        <sz val="9"/>
        <rFont val="Arial"/>
        <family val="2"/>
      </rPr>
      <t>2</t>
    </r>
  </si>
  <si>
    <t>budget</t>
  </si>
  <si>
    <t xml:space="preserve">Solar Design Associates, Inc. </t>
  </si>
  <si>
    <t>Research project supported by Massachusets Institute of Technology</t>
  </si>
  <si>
    <t>Engineering and testing of a PV/T solar panel.</t>
  </si>
  <si>
    <t>PhotoTherm</t>
  </si>
  <si>
    <t>Research project supported by the US PV Bonus II Programme</t>
  </si>
  <si>
    <t>Development of a Hybrid PV/T flat plate solar collector. In place of the normal thermal absorber a PV element made by UNISOLAR</t>
  </si>
  <si>
    <t>no</t>
  </si>
  <si>
    <t>yes</t>
  </si>
  <si>
    <t>MultiSOLAR</t>
  </si>
  <si>
    <t>Research project supported by the European Commission in the 6th Framework Programme.</t>
  </si>
  <si>
    <t>The objective of the project consists in the study and development of a new generation of solar panels, capable of replacing the demands, for any type of building (electric power, hot water or hot air for heating).</t>
  </si>
  <si>
    <t>600,000 Euro</t>
  </si>
  <si>
    <t>Start: September 2004</t>
  </si>
  <si>
    <t>No, project is ongoing</t>
  </si>
  <si>
    <t>Millenium Electric has also submitted requests for two other research projects; one about a hybrid system combining PV, cooling and heating and one about a Hybrid Solar Wall producing electricity, hot water and hot air.</t>
  </si>
  <si>
    <t>Ad fontes</t>
  </si>
  <si>
    <t>End: September 2006</t>
  </si>
  <si>
    <t>Ceramica Verea</t>
  </si>
  <si>
    <t>Spain</t>
  </si>
  <si>
    <t>Maniero Elettronica</t>
  </si>
  <si>
    <t>Apex</t>
  </si>
  <si>
    <t>Bulgaria</t>
  </si>
  <si>
    <t>Umwelt</t>
  </si>
  <si>
    <t>Department of Building constructions</t>
  </si>
  <si>
    <t>Solar Energy Group</t>
  </si>
  <si>
    <t>Futher information</t>
  </si>
  <si>
    <r>
      <t xml:space="preserve">PowerLight </t>
    </r>
    <r>
      <rPr>
        <sz val="9"/>
        <rFont val="Arial"/>
        <family val="2"/>
      </rPr>
      <t>Solar Electric Systems</t>
    </r>
  </si>
  <si>
    <t>PowerTherm</t>
  </si>
  <si>
    <t>Research Project</t>
  </si>
  <si>
    <t>Development of a combined PV/T system for medium-temperature hot water applications.  Flexible thin PV film adhered to an EPDM solar thermal collector.</t>
  </si>
  <si>
    <t>1.2 / 3</t>
  </si>
  <si>
    <t>3.63</t>
  </si>
  <si>
    <t xml:space="preserve">no </t>
  </si>
  <si>
    <t>Thin film PV cells, EPDM thermal collector</t>
  </si>
  <si>
    <t>Start: June 1998</t>
  </si>
  <si>
    <t>2104 W</t>
  </si>
  <si>
    <t>192 W</t>
  </si>
  <si>
    <t>Energy into collector while measuring performance: 3629 W</t>
  </si>
  <si>
    <t>A demonstration system was installed in Sonoma, California in march 2002</t>
  </si>
  <si>
    <t>A consultancy report describes the development process: PowerTherm: A Photovoltaic-Thermal Hybrid Commercial Roofing System</t>
  </si>
  <si>
    <t>Several different prototypes was developed during the process, including the system PowerRole.</t>
  </si>
  <si>
    <t>End: March 2002</t>
  </si>
  <si>
    <t>PowerLight has decided not to market the product until the manufacturing process has improved.</t>
  </si>
  <si>
    <t>Batec A/S and RAcell A/S</t>
  </si>
  <si>
    <t>Around 2000</t>
  </si>
  <si>
    <t>Carried out a PVT development project during 1998-2001, together with Esbensen, the DTI and Novator</t>
  </si>
  <si>
    <t>Batec have furthermore developed several PVT products of which none has been marketed</t>
  </si>
  <si>
    <t>Energy research Centre of the Netherlands</t>
  </si>
  <si>
    <t>Research project supported by Novern</t>
  </si>
  <si>
    <t>Development and test of a method for laminating the PV directly on the solar absorber</t>
  </si>
  <si>
    <t>Yes, PVTWINS is marketing a product based on this technique (se 'Commercial standard products')</t>
  </si>
  <si>
    <t>Used in an European demonstration project in England.</t>
  </si>
  <si>
    <t>Shell Solar</t>
  </si>
  <si>
    <t>Multinational</t>
  </si>
  <si>
    <t>ZEN Solar</t>
  </si>
  <si>
    <t>Covered PVT</t>
  </si>
  <si>
    <t>Research &amp; development</t>
  </si>
  <si>
    <t>Development of a flat plate absorber covered with a PV laminate. The panel, that heats up water, are covered by at glass plate</t>
  </si>
  <si>
    <t>Start: 1994</t>
  </si>
  <si>
    <t>67 % (second prototype, they are now working on the 4th)</t>
  </si>
  <si>
    <t>8.3 % (second prototype, they are now working on the 4th)</t>
  </si>
  <si>
    <t>Tested at the ECN site</t>
  </si>
  <si>
    <t>Has not ended yet</t>
  </si>
  <si>
    <t>AGPO/ZEN</t>
  </si>
  <si>
    <t>Eindhoven University of Technology</t>
  </si>
  <si>
    <t>Dalarna University</t>
  </si>
  <si>
    <t>Evaluation of a PV/T collector</t>
  </si>
  <si>
    <t>Thesis Project</t>
  </si>
  <si>
    <t>Testing a PV/T collector made by Logosol</t>
  </si>
  <si>
    <t>Logosol</t>
  </si>
  <si>
    <t>Cythelia</t>
  </si>
  <si>
    <t>France</t>
  </si>
  <si>
    <t>Ecothel</t>
  </si>
  <si>
    <t>Research project</t>
  </si>
  <si>
    <t>Study the return on investment of an “Ecothel” installation connected to the grid of a private home and a commercial building. An Ecothel System uses a PVT collector and stores the heat generated.</t>
  </si>
  <si>
    <t>The study and the Ecothel system are developed by Alain Ricaud and Pierre Roubeau from Cythelia</t>
  </si>
  <si>
    <t>Capthel</t>
  </si>
  <si>
    <t>Performance test of the PVT module "Capthel" producing electricity and hot air.</t>
  </si>
  <si>
    <t>Aluminium air collector, back insulation is a 4 cm air gap</t>
  </si>
  <si>
    <t>Energy Conversion Devices Ovonics</t>
  </si>
  <si>
    <t>PV/Thermal Solar Roofing System</t>
  </si>
  <si>
    <t>Development project supported by the US PV BONUS II program</t>
  </si>
  <si>
    <t xml:space="preserve">Development of two new PV/T metal roofing panels. One for hot air and one for hot water. </t>
  </si>
  <si>
    <t>Combi Panel</t>
  </si>
  <si>
    <t>Development project</t>
  </si>
  <si>
    <t>Hybrid Solar Collector for Domestic Usage. Still under development</t>
  </si>
  <si>
    <t>200/2001</t>
  </si>
  <si>
    <t>No information is available about the project and it may therefore not exist any more</t>
  </si>
  <si>
    <t>EPFL-LESO</t>
  </si>
  <si>
    <t>New Generation of Hybrid Collectors</t>
  </si>
  <si>
    <t>Development project supported by Swiss Federal Office of Energy</t>
  </si>
  <si>
    <t>Development of a Hybrid PV/T flat plate solar collector. In place of the absorber a raw PV plate is taken</t>
  </si>
  <si>
    <t xml:space="preserve">yes </t>
  </si>
  <si>
    <t>No information about the current state of the project is available.</t>
  </si>
  <si>
    <t>ENECOLO AG</t>
  </si>
  <si>
    <t xml:space="preserve">Ernst Schweizer AG </t>
  </si>
  <si>
    <t>United Solar Ovonic</t>
  </si>
  <si>
    <t>PhotoVoltaic/Thermal Concentrator total energy system</t>
  </si>
  <si>
    <t>Development of a PV/T cogeneration system</t>
  </si>
  <si>
    <t>The company was formerly called United Solar Technologies</t>
  </si>
  <si>
    <t>IT Power's Test and Training Centre</t>
  </si>
  <si>
    <t>UK</t>
  </si>
  <si>
    <t xml:space="preserve">Photovoltaic/Thermal system </t>
  </si>
  <si>
    <t xml:space="preserve">Concept assessment, system design &amp; testing of a PV/T Collector. </t>
  </si>
  <si>
    <t>Japanese Government</t>
  </si>
  <si>
    <t>Japan</t>
  </si>
  <si>
    <t>PV/Thermal system for residental applications</t>
  </si>
  <si>
    <t>Demonstration project</t>
  </si>
  <si>
    <t>Separate roof module</t>
  </si>
  <si>
    <t>25 kW</t>
  </si>
  <si>
    <t>3.2 kWp</t>
  </si>
  <si>
    <t>PV/T test residence</t>
  </si>
  <si>
    <t>Arsenal Research</t>
  </si>
  <si>
    <t>Austria</t>
  </si>
  <si>
    <t xml:space="preserve">Test </t>
  </si>
  <si>
    <t>Tesing and optimisation of a PVT collector for a private client.</t>
  </si>
  <si>
    <t>Amorphous silicon cells</t>
  </si>
  <si>
    <t>The company is mentioned at</t>
  </si>
  <si>
    <t>(together with Sollektor)</t>
  </si>
  <si>
    <t>Kyocera Solar, Inc.</t>
  </si>
  <si>
    <t>Research and testing</t>
  </si>
  <si>
    <t>Testing several different designs</t>
  </si>
  <si>
    <t>SOLON PV GmbH</t>
  </si>
  <si>
    <t>PV/T &amp; thermoelectric collectors</t>
  </si>
  <si>
    <t>1996-2000</t>
  </si>
  <si>
    <t>This is a continuation of the work previously carried out by Solarwerk. The company is mentioned at</t>
  </si>
  <si>
    <t>Solar Focus, Inc.</t>
  </si>
  <si>
    <t>Solar Focus TERC 100 A</t>
  </si>
  <si>
    <t>Development of a single axis tracking concentrating PVT collector</t>
  </si>
  <si>
    <t>3.6 / 0.6</t>
  </si>
  <si>
    <t xml:space="preserve">Not yet </t>
  </si>
  <si>
    <t>Product specification</t>
  </si>
  <si>
    <t>Solar Thermie Fabrik GmbH (Zenit)</t>
  </si>
  <si>
    <t>HYBRID - MODUL PV &amp; ST</t>
  </si>
  <si>
    <t>PV/T liquid collector - glazed</t>
  </si>
  <si>
    <t>Absorber with enrolled copper tubes</t>
  </si>
  <si>
    <t>Thermal effiency is without production of electricity</t>
  </si>
  <si>
    <t>The module was tested at ISE</t>
  </si>
  <si>
    <t>Status for the project is not known</t>
  </si>
  <si>
    <t>2 x UNI-SOLAR US-64 Thin film</t>
  </si>
  <si>
    <t>Dunasolar Photovoltaics Inc.</t>
  </si>
  <si>
    <t>Hungary</t>
  </si>
  <si>
    <t>Dunasolar Photovoltaic PVT hybrid modules</t>
  </si>
  <si>
    <t>Testing of a prototype</t>
  </si>
  <si>
    <t>Tandem type amorphous Si</t>
  </si>
  <si>
    <t>The module was tested at ENEA Centro Ricerche, Italy by Michele Pellegrino and others</t>
  </si>
  <si>
    <t>The factory was closed down in 2003 and the development was ended</t>
  </si>
  <si>
    <t xml:space="preserve">Bomin Solar Research GmbH  </t>
  </si>
  <si>
    <t>CoolPhoton</t>
  </si>
  <si>
    <t>Development</t>
  </si>
  <si>
    <t xml:space="preserve">Development of a Hybrid Photovoltaic/Thermal collector. Front side cooling of PV cells via a liquid filter </t>
  </si>
  <si>
    <t>Vattenfall Utveckling AB/ Priono AB / Lund University</t>
  </si>
  <si>
    <t>MaReCo</t>
  </si>
  <si>
    <t>Development and demonstration</t>
  </si>
  <si>
    <t>2004 (demo)</t>
  </si>
  <si>
    <t>Hammarby Sjöstad</t>
  </si>
  <si>
    <t>Priono AB</t>
  </si>
  <si>
    <t>Solar20</t>
  </si>
  <si>
    <t>2003-</t>
  </si>
  <si>
    <t>The work has continued in the company Arontis Solar Solutions with the product Solar8 (commercially available - see ref. no. 51)</t>
  </si>
  <si>
    <t>3 prototypes have been made</t>
  </si>
  <si>
    <t>Products designed for specific projects</t>
  </si>
  <si>
    <t>Ref.no.</t>
  </si>
  <si>
    <t>Roof integrated Hybrid PV/T System</t>
  </si>
  <si>
    <t>Montana State University, USA</t>
  </si>
  <si>
    <t>No information is to be found on the internet</t>
  </si>
  <si>
    <t>Cenergia Energy Consultants</t>
  </si>
  <si>
    <t>PV-Vent</t>
  </si>
  <si>
    <t>Concept with low energy heat recovery DC ventilation systems using buildings facade or roof integrated PV modules</t>
  </si>
  <si>
    <t>Polycrystalline and thin film</t>
  </si>
  <si>
    <t>PV Vent, Lundebjerg</t>
  </si>
  <si>
    <t>Amorphous</t>
  </si>
  <si>
    <t>PV Vent, Sundevedsgade/Toendergade, Copenhagen</t>
  </si>
  <si>
    <t>Preheating of fresh air</t>
  </si>
  <si>
    <t>12.4 + 11.5</t>
  </si>
  <si>
    <t>Monocrystalline</t>
  </si>
  <si>
    <t>1123 Wp + 1043 Wp</t>
  </si>
  <si>
    <t>Lauritz Sørensens Gård, Frederiksberg</t>
  </si>
  <si>
    <t>2 x 22.6</t>
  </si>
  <si>
    <t>Polycrystalline</t>
  </si>
  <si>
    <t>2 x 2352 W</t>
  </si>
  <si>
    <t>Roskilde Bank</t>
  </si>
  <si>
    <t>2.44 kWp</t>
  </si>
  <si>
    <t>Vinhaven, Valby</t>
  </si>
  <si>
    <t>1998-2001</t>
  </si>
  <si>
    <t>8.6 kWp</t>
  </si>
  <si>
    <t>Viktoriagade, Copenhagen</t>
  </si>
  <si>
    <t xml:space="preserve">Centre for Sustainable Energy Systems, The Australian National University </t>
  </si>
  <si>
    <t>Combined Heat And Power Solar Collectors (CHAPS) / The Bruce Hall Solar Project</t>
  </si>
  <si>
    <t>Australia</t>
  </si>
  <si>
    <t>Parabolic mirrors track the sun on a single axis and reflect light onto a strip of high efficiency solar cells at about 35 times the normal solar intensity. The solar cells are cooled with water.</t>
  </si>
  <si>
    <t>192 m2 collector</t>
  </si>
  <si>
    <t>7.5 m2 cells</t>
  </si>
  <si>
    <t>Silicon PV cells</t>
  </si>
  <si>
    <t>Around 120 MWh</t>
  </si>
  <si>
    <t>40 kWp on a sunny day. Around 65 MWh a year.</t>
  </si>
  <si>
    <t>around 15%</t>
  </si>
  <si>
    <t>The ANU Campus at Bruce Hall, Canberra, Australia</t>
  </si>
  <si>
    <t>The project is considered a pathway for commersialisation of the CHAPS collectors. The Centre is offering both a domestic and an industrial solution. The project is supported by The Australian Greenhouse Office</t>
  </si>
  <si>
    <t>Rheem/Solahart Australia</t>
  </si>
  <si>
    <t>Crowder College</t>
  </si>
  <si>
    <t>Solar Decathlon 2002</t>
  </si>
  <si>
    <t>In the contest of Solar Decathlon 2002 a PV/T collector was designed by attaching tubes on back of PV modules. The collector was integrated into the roof, supplying the heating system of the house with hot water.</t>
  </si>
  <si>
    <t>Amorphous thin-film PV cells,copper tubes</t>
  </si>
  <si>
    <t xml:space="preserve">3.35 kW </t>
  </si>
  <si>
    <t>Electrical output measured under 'standard test conditions'</t>
  </si>
  <si>
    <t>Integrated into the house of the Solar Decathlon Competition</t>
  </si>
  <si>
    <t>BP Solar</t>
  </si>
  <si>
    <t>Sunergy</t>
  </si>
  <si>
    <t>City Archives</t>
  </si>
  <si>
    <t>Roof integrated hybrid PV/T system</t>
  </si>
  <si>
    <t>81  kW</t>
  </si>
  <si>
    <t>City Archives, Rotterdam, Netherlands</t>
  </si>
  <si>
    <t>Information received from www.dubo-centrum.nl and from Siard Hovenkamp (S.Hovenkamp@ecofys.nl)</t>
  </si>
  <si>
    <t>Rotterdam</t>
  </si>
  <si>
    <t>Esbensen Consulting Engineers Ltd.</t>
  </si>
  <si>
    <t>Yellow House</t>
  </si>
  <si>
    <t>Facade integrated PV/T system using natural ventilation behind and in front of the PV cells</t>
  </si>
  <si>
    <t>80 kW</t>
  </si>
  <si>
    <t>Yellow House in Aalborg, Denmark</t>
  </si>
  <si>
    <t>PV Bonus Team:</t>
  </si>
  <si>
    <t>Building Integrated PV/Thermal Systems</t>
  </si>
  <si>
    <t>PV System with Thermal heat recovery. Ventilation behind roof int. PV cells, used for preheating of water</t>
  </si>
  <si>
    <t>44.7</t>
  </si>
  <si>
    <t>221 US$</t>
  </si>
  <si>
    <t>1998?</t>
  </si>
  <si>
    <t>Applebee´s restaurant, Salisbury, NC, USA</t>
  </si>
  <si>
    <t>Innovative Design</t>
  </si>
  <si>
    <t>North Carolina Solar Center</t>
  </si>
  <si>
    <t>Duke Energy</t>
  </si>
  <si>
    <t>Teulades Multi-Funcional (TFM) and BP Solar</t>
  </si>
  <si>
    <t>Multifunctional Module, PV Thermal Curtain Wall</t>
  </si>
  <si>
    <t>Facade and roof integrated PV Modules with natural ventilation on both sides of the PV cells for preheating of ventilation air</t>
  </si>
  <si>
    <t>Facade with semitransparent polycrystalline cells</t>
  </si>
  <si>
    <t>20 kWp</t>
  </si>
  <si>
    <t>Mataro Public Library, Spain</t>
  </si>
  <si>
    <t xml:space="preserve">4 x 94 </t>
  </si>
  <si>
    <t>Skylights with opaque mono- and polycrystalline cells and semitransparent amorphous cells</t>
  </si>
  <si>
    <t>33 kWp</t>
  </si>
  <si>
    <t xml:space="preserve">The total annual electricity production (facade and skylights) has been measured </t>
  </si>
  <si>
    <t>1997: 40.6 MWh</t>
  </si>
  <si>
    <t>1998: 47.2 MWh</t>
  </si>
  <si>
    <t>1997: 42.5 MWh</t>
  </si>
  <si>
    <t xml:space="preserve">Atlantis Energy Group Ltd. </t>
  </si>
  <si>
    <t>The Hybrid PV Shed Roof "Aerni Fenster, Arisdorf"</t>
  </si>
  <si>
    <t>Skylight Integrated PV/T System using ventilation behind the PV cells</t>
  </si>
  <si>
    <t>yes, skylight</t>
  </si>
  <si>
    <t>115 kW</t>
  </si>
  <si>
    <t>53 kW</t>
  </si>
  <si>
    <t>7.2%</t>
  </si>
  <si>
    <t>Aerni Fenster Arisdorf Switzerland</t>
  </si>
  <si>
    <t>No information is available either about the product or the company and the company may not exist anymore.</t>
  </si>
  <si>
    <t>Hybrid Shingle Roof "Brig"</t>
  </si>
  <si>
    <t>Roof integrated PV/T Systems Using natural ventilation in front and behind the PV cells</t>
  </si>
  <si>
    <t>30 kW</t>
  </si>
  <si>
    <t>14.2 kW</t>
  </si>
  <si>
    <t>No information is available either about the project or the company and the company may not exist anymore.</t>
  </si>
  <si>
    <t>Hybrid Shingle Roof "Rigi"</t>
  </si>
  <si>
    <t>Roof Integrated PV/T Systems Using natural ventilation behind the PV cells</t>
  </si>
  <si>
    <t>12 kW</t>
  </si>
  <si>
    <t>4.7 kW</t>
  </si>
  <si>
    <t>9.1%</t>
  </si>
  <si>
    <t>Optimized Multifunctional PV Facade "Scheidegger, Kirchberg"</t>
  </si>
  <si>
    <t>Facade Integrated PV/T System Using natural ventilation behind the PV cells</t>
  </si>
  <si>
    <t>12kW</t>
  </si>
  <si>
    <t>4.5 kW</t>
  </si>
  <si>
    <t>17.3%</t>
  </si>
  <si>
    <t>9.0%</t>
  </si>
  <si>
    <t>Scheidegger Kirchberg Switzerland</t>
  </si>
  <si>
    <t>Site-Built PV/Hot Air Hybrid Energy System</t>
  </si>
  <si>
    <t>Louisville, Kentucky, USA</t>
  </si>
  <si>
    <t>EC-DGXII JRC European Solar Test Installation</t>
  </si>
  <si>
    <t>ECOCENTRE, ISPRA</t>
  </si>
  <si>
    <t>Facade Integrated PV/T Systems. Using natural ventilation in front and behind the PV cells.</t>
  </si>
  <si>
    <t>21 kW</t>
  </si>
  <si>
    <t>ELSA Building, Ispra, Italy</t>
  </si>
  <si>
    <t>Oberosterreichisches Kraftwerke AG</t>
  </si>
  <si>
    <t>PV air collector "Haus der Zukunft"</t>
  </si>
  <si>
    <t>Hybrid solar collector, PV - air</t>
  </si>
  <si>
    <t>Haus der Zunkunft</t>
  </si>
  <si>
    <t>Building integrated PV/Thermal System</t>
  </si>
  <si>
    <t>10 PV modules are by a fan ventilated on their back. The hot air is used for heating purposes during winter. A battery levels out peak consumption.</t>
  </si>
  <si>
    <t>24.3</t>
  </si>
  <si>
    <t>Crystalline PV cells</t>
  </si>
  <si>
    <t>Monitored 1998</t>
  </si>
  <si>
    <t>3380 kWh/year</t>
  </si>
  <si>
    <t>2490 kWh(AC)/year</t>
  </si>
  <si>
    <t>Central Carolina Bank, Bessemer City, NC, USA</t>
  </si>
  <si>
    <t>Arkitema K/S</t>
  </si>
  <si>
    <t>Silkeborg 20-24, Aarhus</t>
  </si>
  <si>
    <t>Vertical facade integrated PV panels with air flow along rear side</t>
  </si>
  <si>
    <t>Polycrystalline cells</t>
  </si>
  <si>
    <t>15 kW</t>
  </si>
  <si>
    <t>Silkeborgvej, Aarhus</t>
  </si>
  <si>
    <t>Contact information</t>
  </si>
  <si>
    <t>Product/Project Name</t>
  </si>
  <si>
    <t>Contact Person</t>
  </si>
  <si>
    <t>Address</t>
  </si>
  <si>
    <t>Phone and fax</t>
  </si>
  <si>
    <t>Homepage</t>
  </si>
  <si>
    <t>Email</t>
  </si>
  <si>
    <t xml:space="preserve">Hong Kong Head office </t>
  </si>
  <si>
    <t>ph: +852 2890 9161</t>
  </si>
  <si>
    <t>www.sekisui.com.hk</t>
  </si>
  <si>
    <t>enquiry@sekisui.com.hk</t>
  </si>
  <si>
    <t>8/F, No.111 Leighton Road, Causeway Bay</t>
  </si>
  <si>
    <t>fax: +852 2577 1908</t>
  </si>
  <si>
    <t>Hong Kong.</t>
  </si>
  <si>
    <t>2, 45</t>
  </si>
  <si>
    <t>Sunwatt Corp.</t>
  </si>
  <si>
    <t>Richard Komp</t>
  </si>
  <si>
    <t>17 Rockwell Road SE</t>
  </si>
  <si>
    <t xml:space="preserve">ph: +1 207 497 2204 </t>
  </si>
  <si>
    <t xml:space="preserve">www.ecomall.com/biz/sunwatt.htm </t>
  </si>
  <si>
    <t>sunwatt@juno.com</t>
  </si>
  <si>
    <t>Jonesport ME 04649</t>
  </si>
  <si>
    <t>John Hollick</t>
  </si>
  <si>
    <t xml:space="preserve">200 Wildcat Road, </t>
  </si>
  <si>
    <t xml:space="preserve">ph:+1 416 661 7057 </t>
  </si>
  <si>
    <t>www.solarwall.com</t>
  </si>
  <si>
    <t>info@solarwall.com</t>
  </si>
  <si>
    <t>SOLARWALL</t>
  </si>
  <si>
    <t>Toronto, Ontario M3J2N5</t>
  </si>
  <si>
    <t>fax:+1 416 661 7146</t>
  </si>
  <si>
    <t>5, 16</t>
  </si>
  <si>
    <t>Multi Solar System</t>
  </si>
  <si>
    <t>8 Abba Eban Blvd.</t>
  </si>
  <si>
    <t>ph:  +972 9 9588071</t>
  </si>
  <si>
    <t>www.millennium-electric-inc.com</t>
  </si>
  <si>
    <t>info@millenniumsolar.com</t>
  </si>
  <si>
    <t>Ami Elazari</t>
  </si>
  <si>
    <t>Herzelia Pituach Industrial Zone</t>
  </si>
  <si>
    <t>fax: +972 9 9588075</t>
  </si>
  <si>
    <t>P.O Box #12346, Israel 46733</t>
  </si>
  <si>
    <t>PVTWIN</t>
  </si>
  <si>
    <t>P.O.Box 9308</t>
  </si>
  <si>
    <t>ph.: +31 (0)6 - 24 25 62 91</t>
  </si>
  <si>
    <t>www.pvtwins.nl</t>
  </si>
  <si>
    <t>info@pvtwins.nl</t>
  </si>
  <si>
    <t>1800 GH Alkmaar</t>
  </si>
  <si>
    <t>the Netherlands</t>
  </si>
  <si>
    <t>SolarWerk GmbH</t>
  </si>
  <si>
    <t>It is uncertain whether the company still exists. A company with the same name exists when looking at the website www.solarwerk.de</t>
  </si>
  <si>
    <t>SolarWatt</t>
  </si>
  <si>
    <t>Grenzstrasse 28</t>
  </si>
  <si>
    <t>ph: +49 351 88 95 0</t>
  </si>
  <si>
    <t>www.solarwatt.de</t>
  </si>
  <si>
    <t>info@solarwatt.de</t>
  </si>
  <si>
    <t>Solar-Systeme GmbH</t>
  </si>
  <si>
    <t>D-01109 Dresden, Germany</t>
  </si>
  <si>
    <t>fax: +49 351 88 95 111</t>
  </si>
  <si>
    <t>9, 50</t>
  </si>
  <si>
    <t>TWINSOLAR</t>
  </si>
  <si>
    <t>Wolfgang Dotzle</t>
  </si>
  <si>
    <t>Oskar von Miller Str. 8</t>
  </si>
  <si>
    <t>ph.: +49 9621 308 57 0</t>
  </si>
  <si>
    <t>www.grammer-solar.de</t>
  </si>
  <si>
    <t>info@grammer-solar.de</t>
  </si>
  <si>
    <t>92224 Amberg</t>
  </si>
  <si>
    <t>fax. + 49 9621 308 57 10</t>
  </si>
  <si>
    <t>Kongensbrovej</t>
  </si>
  <si>
    <t>ph: +45 8696 6700</t>
  </si>
  <si>
    <t>www.aidt.dk</t>
  </si>
  <si>
    <t>hjc@aidt.dk</t>
  </si>
  <si>
    <t>Aidt 8881 Thorsøe</t>
  </si>
  <si>
    <t>G. R. Grob</t>
  </si>
  <si>
    <t>Gewerbezone</t>
  </si>
  <si>
    <t>ph.: +41 41 754 4090</t>
  </si>
  <si>
    <t>www.icec.ch</t>
  </si>
  <si>
    <t>info@icec.ch</t>
  </si>
  <si>
    <t>POB 63, CH-6315 Morgaten / Zug</t>
  </si>
  <si>
    <t>fax. +41 41 750 9020</t>
  </si>
  <si>
    <t>Herman-Oberth-Srasse 9</t>
  </si>
  <si>
    <t>ph: +49 89 462 64 0</t>
  </si>
  <si>
    <t>856540 Putzbrunn</t>
  </si>
  <si>
    <t>fax: +49 89 462 64 209</t>
  </si>
  <si>
    <t>1 Terence Matthews Crescent</t>
  </si>
  <si>
    <t>ph: +1 613 599 6232</t>
  </si>
  <si>
    <t>www.menova.com</t>
  </si>
  <si>
    <t>web@menova.com</t>
  </si>
  <si>
    <t>Suite 200, Kanata, Ontario, K2M 2G3</t>
  </si>
  <si>
    <t>14, 15, 33</t>
  </si>
  <si>
    <t>Solar Design Associates, Inc.</t>
  </si>
  <si>
    <t>Steven Strong</t>
  </si>
  <si>
    <t>P.O.Box 242</t>
  </si>
  <si>
    <t>ph: +1 978 456 6855</t>
  </si>
  <si>
    <t>www.solardesign.com</t>
  </si>
  <si>
    <t>sda@solardesign.com</t>
  </si>
  <si>
    <t>Harvard, MA 01451-0242</t>
  </si>
  <si>
    <t xml:space="preserve">PowerLight Corporation </t>
  </si>
  <si>
    <t>PowerTherm TM</t>
  </si>
  <si>
    <t>Thomas Dinwoodie</t>
  </si>
  <si>
    <t>2954 San Pablo Avenue</t>
  </si>
  <si>
    <t>ph.: +1 510-540 0550</t>
  </si>
  <si>
    <t>www.powerlight.com</t>
  </si>
  <si>
    <t>info@powerlight.com</t>
  </si>
  <si>
    <t>Berkeley, CA 94702</t>
  </si>
  <si>
    <t>fax.: +1 510-540 0552</t>
  </si>
  <si>
    <t>Batec A/S</t>
  </si>
  <si>
    <t>Danmarksvej 8</t>
  </si>
  <si>
    <t>ph.: +45 56 27 50 50</t>
  </si>
  <si>
    <t>www.batec.dk</t>
  </si>
  <si>
    <t>info@batec.dk</t>
  </si>
  <si>
    <t>Svansberg, 4681 Herfølge</t>
  </si>
  <si>
    <t>fax. + 45 56 27 67 87</t>
  </si>
  <si>
    <t>19, 20</t>
  </si>
  <si>
    <t>P.O. Box 1</t>
  </si>
  <si>
    <t>ph.: +31 224 56 4949</t>
  </si>
  <si>
    <t>www.ecn.nl</t>
  </si>
  <si>
    <t>info@ecn.nl</t>
  </si>
  <si>
    <t>(ECN)</t>
  </si>
  <si>
    <t>1755 ZG Petten</t>
  </si>
  <si>
    <t>Evaluation of a PVT collector</t>
  </si>
  <si>
    <t>Högskolan Dalarna</t>
  </si>
  <si>
    <t>ph: +46 023 77 80 00</t>
  </si>
  <si>
    <t>www.du.se</t>
  </si>
  <si>
    <t>791 88 Falun</t>
  </si>
  <si>
    <t>fax: +46 023 77 80 80</t>
  </si>
  <si>
    <t>22, 23</t>
  </si>
  <si>
    <t>Alain Ricaud</t>
  </si>
  <si>
    <t>Savoie-Technolac</t>
  </si>
  <si>
    <t>ph.: +33 4 79 253 175</t>
  </si>
  <si>
    <t>www.cythelia.fr</t>
  </si>
  <si>
    <t>ar@cythelia.fr</t>
  </si>
  <si>
    <t>Bât. Aero Allée C36 BP 319</t>
  </si>
  <si>
    <t>fax: + 33 4 79 253 309</t>
  </si>
  <si>
    <t>F-73375 Le Bourget du Lac</t>
  </si>
  <si>
    <t>PV/Thermal Solar</t>
  </si>
  <si>
    <t>Dr. Mazat Izu</t>
  </si>
  <si>
    <t>2956 Waterview Drive</t>
  </si>
  <si>
    <t>ph: +1 248 293 0440</t>
  </si>
  <si>
    <t>www.ovonic.com</t>
  </si>
  <si>
    <t xml:space="preserve">Supported by the </t>
  </si>
  <si>
    <t>Metal Roofing System</t>
  </si>
  <si>
    <t>Rochester Hills, Michigan 48309</t>
  </si>
  <si>
    <t>fax: +1 248 844 1214</t>
  </si>
  <si>
    <t>US PV BONUS II program</t>
  </si>
  <si>
    <t>dr.ir. R.J.C. van Zolingen</t>
  </si>
  <si>
    <t>Postbus 849</t>
  </si>
  <si>
    <t>ph +31 492 50 86 08</t>
  </si>
  <si>
    <t>www.shell.com/renewables</t>
  </si>
  <si>
    <t>5700 Av  HELMOND</t>
  </si>
  <si>
    <t>fax: +31 492 50 86 01</t>
  </si>
  <si>
    <t>The Netherlands</t>
  </si>
  <si>
    <t>EPFL-LESO, ENECOLO AG, Ernst</t>
  </si>
  <si>
    <t xml:space="preserve">New generation of </t>
  </si>
  <si>
    <t>Pascal Affolter</t>
  </si>
  <si>
    <t>ph.: +41 21 693 4539</t>
  </si>
  <si>
    <t>www.epfl.ch</t>
  </si>
  <si>
    <t>pascal.affolter@epfl.ch</t>
  </si>
  <si>
    <r>
      <t xml:space="preserve">Schweizer AG, </t>
    </r>
    <r>
      <rPr>
        <sz val="9"/>
        <rFont val="Arial"/>
        <family val="2"/>
      </rPr>
      <t>supported by</t>
    </r>
  </si>
  <si>
    <t>Hybrid Collectors</t>
  </si>
  <si>
    <t>1015 Lausanne</t>
  </si>
  <si>
    <t>fax. +41 21 693 2722</t>
  </si>
  <si>
    <t>the Swiss Federal Energy Office</t>
  </si>
  <si>
    <t>PhotoVoltaic/Thermal</t>
  </si>
  <si>
    <t>Dr. Subhenda Guha</t>
  </si>
  <si>
    <t>3800 Lapeer Road Auburn Hills</t>
  </si>
  <si>
    <t>ph: +1 248 475 0100</t>
  </si>
  <si>
    <t>www.uni-solar.com</t>
  </si>
  <si>
    <t>info@uni-solar.com</t>
  </si>
  <si>
    <t>Concentrator Total</t>
  </si>
  <si>
    <t>Michigan 48326</t>
  </si>
  <si>
    <t>fax: +1 248 364 0510</t>
  </si>
  <si>
    <t>Energy System</t>
  </si>
  <si>
    <t xml:space="preserve">IT Power's Test </t>
  </si>
  <si>
    <t>Grove House Chineham Court</t>
  </si>
  <si>
    <t>ph. : +44 1256 392700</t>
  </si>
  <si>
    <t>www.itpower.co.uk</t>
  </si>
  <si>
    <t>info@itpower.co.uk</t>
  </si>
  <si>
    <t>and Training Centre</t>
  </si>
  <si>
    <t>Lutyens Close, Chineham,  Basingstoke</t>
  </si>
  <si>
    <t>fax.: +44 1256 392701</t>
  </si>
  <si>
    <t>Hampshire RG24 8AG, UK</t>
  </si>
  <si>
    <t>Japanese</t>
  </si>
  <si>
    <t>PV/Thermal System</t>
  </si>
  <si>
    <t>Reference received from</t>
  </si>
  <si>
    <t>Goverment</t>
  </si>
  <si>
    <t xml:space="preserve">for residental </t>
  </si>
  <si>
    <t>www.nrel.gov/ncpv/documents/japan.html</t>
  </si>
  <si>
    <t>applications</t>
  </si>
  <si>
    <t xml:space="preserve">Arsenal Research </t>
  </si>
  <si>
    <t>Hubert Fechner</t>
  </si>
  <si>
    <t>ph: +43 50 550 6310</t>
  </si>
  <si>
    <t>www.arsenal.ac.at</t>
  </si>
  <si>
    <t>gf@arsenal.ac.at</t>
  </si>
  <si>
    <t>Christian Buchbauer</t>
  </si>
  <si>
    <t>Faradaygasse 3, 1030 Vienna</t>
  </si>
  <si>
    <t>fax: +43 50 550 6590</t>
  </si>
  <si>
    <t>Austria (new adress from november 2005!)</t>
  </si>
  <si>
    <t>Jeff Taylor</t>
  </si>
  <si>
    <t>Kyocera Solar, Inc. - Headquarters</t>
  </si>
  <si>
    <t>ph: +1 800 223 9580</t>
  </si>
  <si>
    <t>www.kyocerasolar.com</t>
  </si>
  <si>
    <t>7812 East Acoma, Scottsdale, Arizona 85260</t>
  </si>
  <si>
    <t>fax: +1 800 223 9086</t>
  </si>
  <si>
    <t>Bernd Litzenburger</t>
  </si>
  <si>
    <t>SOLON Photovoltaik GmbH</t>
  </si>
  <si>
    <t xml:space="preserve">ph: +49 30 81 87 9 100 </t>
  </si>
  <si>
    <t>www.solon-pv.com</t>
  </si>
  <si>
    <t xml:space="preserve">solon@solon-pv.de </t>
  </si>
  <si>
    <t>Ederstrasse 16, D- 12059 Berlin</t>
  </si>
  <si>
    <t>fax: +49 30 81 87 9 110</t>
  </si>
  <si>
    <t>Peder Vejsig Pedersen</t>
  </si>
  <si>
    <t>Herlev Hovedgade 195</t>
  </si>
  <si>
    <t>ph.: +45 4466 0099</t>
  </si>
  <si>
    <t>www.cenergia.dk</t>
  </si>
  <si>
    <t>pvp@cenergia.dk</t>
  </si>
  <si>
    <t>DK-2730 Herlev</t>
  </si>
  <si>
    <t>fax.: +45 4466 0136</t>
  </si>
  <si>
    <r>
      <t xml:space="preserve">Centre for Sustainable Energy Systems </t>
    </r>
    <r>
      <rPr>
        <sz val="9"/>
        <rFont val="Arial"/>
        <family val="2"/>
      </rPr>
      <t>Australian National University</t>
    </r>
  </si>
  <si>
    <t>Combined Heat And Power Solar Collectors</t>
  </si>
  <si>
    <t>Centre for Sustainable Energy Systems</t>
  </si>
  <si>
    <t>ph.: +61 (0) 2 6125 4884</t>
  </si>
  <si>
    <t>solar.anu.edu.au</t>
  </si>
  <si>
    <t>solar@anu.edu.au</t>
  </si>
  <si>
    <t>Faculty of Engineering and Information Technology</t>
  </si>
  <si>
    <t>fax: +61 (0) 2 6125 8873</t>
  </si>
  <si>
    <t>The Australian National University</t>
  </si>
  <si>
    <t>Canberra ACT 0200 Australia</t>
  </si>
  <si>
    <t>Crowder college</t>
  </si>
  <si>
    <t>Crowder College - Main Campus</t>
  </si>
  <si>
    <t>ph: +1 417 451 3223</t>
  </si>
  <si>
    <t>www.crowder.edu</t>
  </si>
  <si>
    <t>601 Laclede, Neosho MO 64850</t>
  </si>
  <si>
    <t>P. O. Box 185</t>
  </si>
  <si>
    <t>ph:+31 1 0413 8590</t>
  </si>
  <si>
    <t>www.sunergy.nl</t>
  </si>
  <si>
    <t>info@sunergy.nl</t>
  </si>
  <si>
    <t>3005 AD Rotterdam</t>
  </si>
  <si>
    <t>fax:+31 1 0414 4618</t>
  </si>
  <si>
    <t>Esbensen Consulting</t>
  </si>
  <si>
    <t>Olaf Brunn Jørgensen</t>
  </si>
  <si>
    <t>Carl Jacobsens Vej 25D</t>
  </si>
  <si>
    <t>ph: +45 33267300</t>
  </si>
  <si>
    <t>www.esbensen.dk</t>
  </si>
  <si>
    <t>o.b.joergensen@esbensen.dk</t>
  </si>
  <si>
    <t xml:space="preserve">Engineers FIDIC </t>
  </si>
  <si>
    <t>DK-2500 Valby</t>
  </si>
  <si>
    <t>fax: +45 33267301</t>
  </si>
  <si>
    <t xml:space="preserve">PV System with </t>
  </si>
  <si>
    <t>Michael Nicklas</t>
  </si>
  <si>
    <t>ph:+1 919 832 6303</t>
  </si>
  <si>
    <t>www.innovativedesign.net</t>
  </si>
  <si>
    <t>info@innovativedesign.net</t>
  </si>
  <si>
    <t>Thermal Heat Recovery</t>
  </si>
  <si>
    <t>850 West Morgan Street</t>
  </si>
  <si>
    <t>fax:+1 919 832 3339</t>
  </si>
  <si>
    <t>Raleigh, NC 27603, USA</t>
  </si>
  <si>
    <t>TFM</t>
  </si>
  <si>
    <t xml:space="preserve">M Module, </t>
  </si>
  <si>
    <t>Oscar Aceves</t>
  </si>
  <si>
    <t>P.I. Pla d'En Coll, C/Gaia, nau 5</t>
  </si>
  <si>
    <t>ph:+34 93 575 3666</t>
  </si>
  <si>
    <t>www.tfm.es</t>
  </si>
  <si>
    <t>oscar.aceves@tfm.es</t>
  </si>
  <si>
    <t>(and BP Solar in Spain)</t>
  </si>
  <si>
    <t>PV Thermal Curtain Wall</t>
  </si>
  <si>
    <t>08110 Montcada i Relxac</t>
  </si>
  <si>
    <t>fax:+34 93 565  0057</t>
  </si>
  <si>
    <t>Barcelona, Spain</t>
  </si>
  <si>
    <t>41 - 44</t>
  </si>
  <si>
    <t>Atlantis Energy Group, Ltd</t>
  </si>
  <si>
    <t>EC-DGXII JRC</t>
  </si>
  <si>
    <t>H. Bloem</t>
  </si>
  <si>
    <t>I-21020</t>
  </si>
  <si>
    <t>ph: +39 03 32 789 842</t>
  </si>
  <si>
    <t>www.jrc.it</t>
  </si>
  <si>
    <t>hans.bloem@jrc.it</t>
  </si>
  <si>
    <t>European Solar Test Installation</t>
  </si>
  <si>
    <t>Evan Dunlop</t>
  </si>
  <si>
    <t>Ispra, Italy</t>
  </si>
  <si>
    <t>fax: +39 03 32 789 992</t>
  </si>
  <si>
    <t>PV air collector in "Haus der Zukunft"</t>
  </si>
  <si>
    <t>Dipl. Ing. Heinrich Wilk</t>
  </si>
  <si>
    <t>Bohmerwaldstrasse 3</t>
  </si>
  <si>
    <t>fax: +43 732 6593 3547</t>
  </si>
  <si>
    <t>www.oka.co.at</t>
  </si>
  <si>
    <t>heinrich.wilk@oka.co.at</t>
  </si>
  <si>
    <t>4021 Linz</t>
  </si>
  <si>
    <t>Patentable PV/T research project</t>
  </si>
  <si>
    <t xml:space="preserve">Rob Stevens </t>
  </si>
  <si>
    <t>North Carolina Solar Center, Box 7401</t>
  </si>
  <si>
    <t>ph.: 919 515 5666</t>
  </si>
  <si>
    <t xml:space="preserve">www.ncsc.ncsu.edu </t>
  </si>
  <si>
    <t xml:space="preserve">www.ncsun@ncsu.edu   </t>
  </si>
  <si>
    <t>BIPV/T System</t>
  </si>
  <si>
    <t>Shawn Fitzpatrick</t>
  </si>
  <si>
    <t>North Carolina State University</t>
  </si>
  <si>
    <t>fax.: 919 515 5778</t>
  </si>
  <si>
    <t>Raleigh, North Carolina 27695-7401, USA</t>
  </si>
  <si>
    <t xml:space="preserve">Frederiksgade 32 </t>
  </si>
  <si>
    <t>ph: +45 7011 7011</t>
  </si>
  <si>
    <t>www.arkitema.dk/</t>
  </si>
  <si>
    <t>arh@arkitema.dk</t>
  </si>
  <si>
    <t>8000 Aarhus C</t>
  </si>
  <si>
    <t>fax: +45 8613 7011</t>
  </si>
  <si>
    <t>Joakim Byström</t>
  </si>
  <si>
    <t>Arontis R&amp;D</t>
  </si>
  <si>
    <t>ph.: +46 6112 6888</t>
  </si>
  <si>
    <t>www.arontis.se</t>
  </si>
  <si>
    <t>joakim@logosol.se</t>
  </si>
  <si>
    <t>Ostanbacksgatan 16</t>
  </si>
  <si>
    <t>fax: +46 6 1155 7210</t>
  </si>
  <si>
    <t>SE-871 31 Harnosand, Sweden</t>
  </si>
  <si>
    <t>Graham Ford</t>
  </si>
  <si>
    <t>HelioDynamics Ltd, UK</t>
  </si>
  <si>
    <t xml:space="preserve">ph.: +44 (0) 1954 719 722 </t>
  </si>
  <si>
    <t>www.hdsolar.com</t>
  </si>
  <si>
    <t>ford@heliodynamics.com</t>
  </si>
  <si>
    <t>SECCO SISTEMI S.p.A.</t>
  </si>
  <si>
    <t>ph.: +39 422 490316</t>
  </si>
  <si>
    <t>www.seccosistemi.it/solar</t>
  </si>
  <si>
    <t xml:space="preserve">Via Terraglio, 195 </t>
  </si>
  <si>
    <t xml:space="preserve">fax: +39 422 490713 </t>
  </si>
  <si>
    <t>31022 Preganziol (TV),  Italy</t>
  </si>
  <si>
    <t>Sustainability Solutions / Solar Focus, Inc.</t>
  </si>
  <si>
    <t xml:space="preserve"> ph.:  301-681-0696</t>
  </si>
  <si>
    <t>www.solar-focus.com</t>
  </si>
  <si>
    <t>info@solar-focus.com</t>
  </si>
  <si>
    <t xml:space="preserve">812 Northwest Dr. </t>
  </si>
  <si>
    <t xml:space="preserve">Silver Spring, MD 20901 </t>
  </si>
  <si>
    <t>Ostendstr. 25 / TGS</t>
  </si>
  <si>
    <t>ph.: +49 030 5304-1031</t>
  </si>
  <si>
    <t>D-12549 Berlin</t>
  </si>
  <si>
    <t>fax: +49 030 5304-1035</t>
  </si>
  <si>
    <t>Michele Pellegrino</t>
  </si>
  <si>
    <t>ENEA Centro Ricerche</t>
  </si>
  <si>
    <t>ph.: +39 81 7723 267</t>
  </si>
  <si>
    <t>Michele.pellegrino@portici.enea.it</t>
  </si>
  <si>
    <t>Localitá Granatello, P.O. Box 32</t>
  </si>
  <si>
    <t>fax: +39 81 7723 344</t>
  </si>
  <si>
    <t>I-80055 Portici, Italy</t>
  </si>
  <si>
    <t>Dr. Claus Colsman-Freyberger</t>
  </si>
  <si>
    <t>Industriestr. 8-10</t>
  </si>
  <si>
    <t xml:space="preserve"> ph.:  +49 7621 956 7510</t>
  </si>
  <si>
    <t>http://www.bsrsolar.com/main.php3</t>
  </si>
  <si>
    <t xml:space="preserve">info@bominsolar.com </t>
  </si>
  <si>
    <t>D-79541 Loerrach</t>
  </si>
  <si>
    <t xml:space="preserve"> ph.:  +49 7621 956 7529</t>
  </si>
  <si>
    <t>claus@bsrsolar.com</t>
  </si>
  <si>
    <t>Björn Karlsson</t>
  </si>
  <si>
    <t>Lund University</t>
  </si>
</sst>
</file>

<file path=xl/styles.xml><?xml version="1.0" encoding="utf-8"?>
<styleSheet xmlns="http://schemas.openxmlformats.org/spreadsheetml/2006/main">
  <numFmts count="7">
    <numFmt numFmtId="164" formatCode="GENERAL"/>
    <numFmt numFmtId="165" formatCode="0"/>
    <numFmt numFmtId="166" formatCode="0%"/>
    <numFmt numFmtId="167" formatCode="0.00"/>
    <numFmt numFmtId="168" formatCode="0.0%"/>
    <numFmt numFmtId="169" formatCode="@"/>
    <numFmt numFmtId="170" formatCode="0.0"/>
  </numFmts>
  <fonts count="21">
    <font>
      <sz val="10"/>
      <name val="Arial"/>
      <family val="2"/>
    </font>
    <font>
      <u val="single"/>
      <sz val="10"/>
      <color indexed="12"/>
      <name val="Arial"/>
      <family val="2"/>
    </font>
    <font>
      <b/>
      <sz val="28"/>
      <name val="Arial"/>
      <family val="2"/>
    </font>
    <font>
      <sz val="26"/>
      <name val="Arial"/>
      <family val="2"/>
    </font>
    <font>
      <b/>
      <sz val="10"/>
      <name val="Arial"/>
      <family val="2"/>
    </font>
    <font>
      <b/>
      <sz val="24"/>
      <name val="Arial"/>
      <family val="2"/>
    </font>
    <font>
      <sz val="9"/>
      <name val="Arial"/>
      <family val="2"/>
    </font>
    <font>
      <b/>
      <sz val="18"/>
      <name val="Arial"/>
      <family val="2"/>
    </font>
    <font>
      <b/>
      <sz val="9"/>
      <name val="Arial"/>
      <family val="2"/>
    </font>
    <font>
      <b/>
      <vertAlign val="superscript"/>
      <sz val="9"/>
      <name val="Arial"/>
      <family val="2"/>
    </font>
    <font>
      <u val="single"/>
      <sz val="9"/>
      <color indexed="12"/>
      <name val="Arial"/>
      <family val="2"/>
    </font>
    <font>
      <vertAlign val="superscript"/>
      <sz val="9"/>
      <name val="Arial"/>
      <family val="2"/>
    </font>
    <font>
      <b/>
      <sz val="14"/>
      <name val="Arial"/>
      <family val="2"/>
    </font>
    <font>
      <b/>
      <sz val="12"/>
      <name val="Arial"/>
      <family val="2"/>
    </font>
    <font>
      <b/>
      <sz val="8"/>
      <name val="Arial"/>
      <family val="2"/>
    </font>
    <font>
      <sz val="8"/>
      <color indexed="8"/>
      <name val="Arial"/>
      <family val="2"/>
    </font>
    <font>
      <sz val="9"/>
      <color indexed="63"/>
      <name val="Arial"/>
      <family val="2"/>
    </font>
    <font>
      <sz val="9"/>
      <color indexed="12"/>
      <name val="Arial"/>
      <family val="2"/>
    </font>
    <font>
      <sz val="9"/>
      <name val="Trebuchet MS"/>
      <family val="2"/>
    </font>
    <font>
      <sz val="7"/>
      <color indexed="8"/>
      <name val="Arial"/>
      <family val="2"/>
    </font>
    <font>
      <sz val="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style="thin">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cellStyleXfs>
  <cellXfs count="560">
    <xf numFmtId="164" fontId="0" fillId="0" borderId="0" xfId="0" applyAlignment="1">
      <alignment/>
    </xf>
    <xf numFmtId="164" fontId="4" fillId="0" borderId="0" xfId="0" applyFont="1" applyFill="1" applyAlignment="1">
      <alignment/>
    </xf>
    <xf numFmtId="164" fontId="0" fillId="0" borderId="1" xfId="0" applyBorder="1" applyAlignment="1">
      <alignment/>
    </xf>
    <xf numFmtId="164" fontId="0" fillId="0" borderId="0" xfId="0" applyBorder="1" applyAlignment="1">
      <alignment/>
    </xf>
    <xf numFmtId="164" fontId="0" fillId="0" borderId="0" xfId="0" applyAlignment="1">
      <alignment horizontal="center"/>
    </xf>
    <xf numFmtId="164" fontId="0" fillId="0" borderId="0" xfId="0" applyBorder="1" applyAlignment="1">
      <alignment horizontal="center"/>
    </xf>
    <xf numFmtId="164" fontId="5" fillId="0" borderId="0" xfId="0" applyFont="1" applyFill="1" applyAlignment="1">
      <alignment/>
    </xf>
    <xf numFmtId="164" fontId="6" fillId="0" borderId="0" xfId="0" applyFont="1" applyAlignment="1">
      <alignment/>
    </xf>
    <xf numFmtId="164" fontId="6" fillId="0" borderId="0" xfId="0" applyFont="1" applyBorder="1" applyAlignment="1">
      <alignment/>
    </xf>
    <xf numFmtId="164" fontId="6" fillId="0" borderId="0" xfId="0" applyFont="1" applyAlignment="1">
      <alignment horizontal="center"/>
    </xf>
    <xf numFmtId="164" fontId="7" fillId="0" borderId="0" xfId="0" applyFont="1" applyBorder="1" applyAlignment="1">
      <alignment horizontal="left"/>
    </xf>
    <xf numFmtId="165" fontId="6" fillId="0" borderId="0" xfId="0" applyNumberFormat="1" applyFont="1" applyAlignment="1">
      <alignment/>
    </xf>
    <xf numFmtId="165" fontId="6" fillId="0" borderId="0" xfId="0" applyNumberFormat="1" applyFont="1" applyBorder="1" applyAlignment="1">
      <alignment/>
    </xf>
    <xf numFmtId="164" fontId="4" fillId="0" borderId="2" xfId="0" applyFont="1" applyFill="1" applyBorder="1" applyAlignment="1">
      <alignment/>
    </xf>
    <xf numFmtId="165" fontId="8" fillId="0" borderId="3" xfId="0" applyNumberFormat="1" applyFont="1" applyBorder="1" applyAlignment="1">
      <alignment horizontal="left"/>
    </xf>
    <xf numFmtId="165" fontId="8" fillId="0" borderId="2" xfId="0" applyNumberFormat="1" applyFont="1" applyBorder="1" applyAlignment="1">
      <alignment horizontal="center"/>
    </xf>
    <xf numFmtId="164" fontId="8" fillId="0" borderId="2" xfId="0" applyFont="1" applyBorder="1" applyAlignment="1">
      <alignment horizontal="left"/>
    </xf>
    <xf numFmtId="164" fontId="8" fillId="0" borderId="2" xfId="0" applyFont="1" applyBorder="1" applyAlignment="1">
      <alignment horizontal="center"/>
    </xf>
    <xf numFmtId="164" fontId="8" fillId="0" borderId="4" xfId="0" applyFont="1" applyBorder="1" applyAlignment="1">
      <alignment horizontal="center" vertical="top" wrapText="1"/>
    </xf>
    <xf numFmtId="164" fontId="8" fillId="0" borderId="5" xfId="0" applyFont="1" applyBorder="1" applyAlignment="1">
      <alignment horizontal="center"/>
    </xf>
    <xf numFmtId="164" fontId="4" fillId="0" borderId="0" xfId="0" applyFont="1" applyBorder="1" applyAlignment="1">
      <alignment horizontal="center"/>
    </xf>
    <xf numFmtId="164" fontId="4" fillId="0" borderId="6" xfId="0" applyFont="1" applyFill="1" applyBorder="1" applyAlignment="1">
      <alignment/>
    </xf>
    <xf numFmtId="164" fontId="8" fillId="0" borderId="6" xfId="0" applyFont="1" applyBorder="1" applyAlignment="1">
      <alignment horizontal="left"/>
    </xf>
    <xf numFmtId="165" fontId="8" fillId="0" borderId="7" xfId="0" applyNumberFormat="1" applyFont="1" applyBorder="1" applyAlignment="1">
      <alignment horizontal="left"/>
    </xf>
    <xf numFmtId="165" fontId="8" fillId="0" borderId="6" xfId="0" applyNumberFormat="1" applyFont="1" applyBorder="1" applyAlignment="1">
      <alignment horizontal="center"/>
    </xf>
    <xf numFmtId="164" fontId="8" fillId="0" borderId="6" xfId="0" applyFont="1" applyBorder="1" applyAlignment="1">
      <alignment horizontal="center"/>
    </xf>
    <xf numFmtId="164" fontId="8" fillId="0" borderId="8" xfId="0" applyFont="1" applyBorder="1" applyAlignment="1">
      <alignment horizontal="center"/>
    </xf>
    <xf numFmtId="164" fontId="4" fillId="0" borderId="0" xfId="0" applyFont="1" applyBorder="1" applyAlignment="1">
      <alignment/>
    </xf>
    <xf numFmtId="164" fontId="4" fillId="0" borderId="4" xfId="0" applyFont="1" applyFill="1" applyBorder="1" applyAlignment="1">
      <alignment horizontal="center" vertical="center"/>
    </xf>
    <xf numFmtId="165" fontId="8" fillId="0" borderId="1" xfId="0" applyNumberFormat="1" applyFont="1" applyBorder="1" applyAlignment="1">
      <alignment/>
    </xf>
    <xf numFmtId="165" fontId="8" fillId="0" borderId="9" xfId="0" applyNumberFormat="1" applyFont="1" applyBorder="1" applyAlignment="1">
      <alignment/>
    </xf>
    <xf numFmtId="165" fontId="6" fillId="0" borderId="0" xfId="0" applyNumberFormat="1" applyFont="1" applyBorder="1" applyAlignment="1">
      <alignment horizontal="center"/>
    </xf>
    <xf numFmtId="165" fontId="6" fillId="0" borderId="9" xfId="0" applyNumberFormat="1" applyFont="1" applyBorder="1" applyAlignment="1">
      <alignment horizontal="center"/>
    </xf>
    <xf numFmtId="165" fontId="6" fillId="0" borderId="1" xfId="0" applyNumberFormat="1" applyFont="1" applyBorder="1" applyAlignment="1">
      <alignment horizontal="center"/>
    </xf>
    <xf numFmtId="165" fontId="6" fillId="0" borderId="10" xfId="0" applyNumberFormat="1" applyFont="1" applyBorder="1" applyAlignment="1">
      <alignment vertical="top" wrapText="1"/>
    </xf>
    <xf numFmtId="165" fontId="6" fillId="0" borderId="11" xfId="0" applyNumberFormat="1" applyFont="1" applyBorder="1" applyAlignment="1">
      <alignment horizontal="center"/>
    </xf>
    <xf numFmtId="165" fontId="6" fillId="0" borderId="11" xfId="0" applyNumberFormat="1" applyFont="1" applyFill="1" applyBorder="1" applyAlignment="1">
      <alignment horizontal="center" vertical="top" wrapText="1"/>
    </xf>
    <xf numFmtId="165" fontId="6" fillId="0" borderId="11" xfId="0" applyNumberFormat="1" applyFont="1" applyBorder="1" applyAlignment="1">
      <alignment horizontal="center" vertical="top" wrapText="1"/>
    </xf>
    <xf numFmtId="165" fontId="6" fillId="0" borderId="9" xfId="0" applyNumberFormat="1" applyFont="1" applyBorder="1" applyAlignment="1">
      <alignment horizontal="center" vertical="top" wrapText="1"/>
    </xf>
    <xf numFmtId="165" fontId="6" fillId="0" borderId="11" xfId="0" applyNumberFormat="1" applyFont="1" applyFill="1" applyBorder="1" applyAlignment="1">
      <alignment horizontal="center"/>
    </xf>
    <xf numFmtId="165" fontId="6" fillId="2" borderId="11" xfId="0" applyNumberFormat="1" applyFont="1" applyFill="1" applyBorder="1" applyAlignment="1">
      <alignment horizontal="center"/>
    </xf>
    <xf numFmtId="164" fontId="6" fillId="0" borderId="11" xfId="0" applyFont="1" applyBorder="1" applyAlignment="1">
      <alignment horizontal="center" vertical="top"/>
    </xf>
    <xf numFmtId="164" fontId="6" fillId="0" borderId="9" xfId="0" applyFont="1" applyBorder="1" applyAlignment="1">
      <alignment horizontal="center"/>
    </xf>
    <xf numFmtId="164" fontId="6" fillId="0" borderId="12" xfId="0" applyFont="1" applyBorder="1" applyAlignment="1">
      <alignment horizontal="center"/>
    </xf>
    <xf numFmtId="164" fontId="8" fillId="0" borderId="1" xfId="0" applyFont="1" applyBorder="1" applyAlignment="1">
      <alignment/>
    </xf>
    <xf numFmtId="165" fontId="8" fillId="0" borderId="0" xfId="0" applyNumberFormat="1" applyFont="1" applyBorder="1" applyAlignment="1">
      <alignment horizontal="center"/>
    </xf>
    <xf numFmtId="165" fontId="8" fillId="0" borderId="9" xfId="0" applyNumberFormat="1" applyFont="1" applyBorder="1" applyAlignment="1">
      <alignment horizontal="center"/>
    </xf>
    <xf numFmtId="165" fontId="8" fillId="0" borderId="1" xfId="0" applyNumberFormat="1" applyFont="1" applyBorder="1" applyAlignment="1">
      <alignment horizontal="center"/>
    </xf>
    <xf numFmtId="165" fontId="8" fillId="0" borderId="11" xfId="0" applyNumberFormat="1" applyFont="1" applyBorder="1" applyAlignment="1">
      <alignment horizontal="left"/>
    </xf>
    <xf numFmtId="165" fontId="8" fillId="0" borderId="11" xfId="0" applyNumberFormat="1" applyFont="1" applyBorder="1" applyAlignment="1">
      <alignment horizontal="center"/>
    </xf>
    <xf numFmtId="164" fontId="0" fillId="0" borderId="9" xfId="0" applyBorder="1" applyAlignment="1">
      <alignment/>
    </xf>
    <xf numFmtId="165" fontId="8" fillId="0" borderId="11" xfId="0" applyNumberFormat="1" applyFont="1" applyFill="1" applyBorder="1" applyAlignment="1">
      <alignment vertical="top" wrapText="1"/>
    </xf>
    <xf numFmtId="165" fontId="8" fillId="0" borderId="11" xfId="0" applyNumberFormat="1" applyFont="1" applyBorder="1" applyAlignment="1">
      <alignment horizontal="center" vertical="top" wrapText="1"/>
    </xf>
    <xf numFmtId="165" fontId="8" fillId="0" borderId="11" xfId="0" applyNumberFormat="1" applyFont="1" applyFill="1" applyBorder="1" applyAlignment="1">
      <alignment horizontal="left"/>
    </xf>
    <xf numFmtId="166" fontId="6" fillId="0" borderId="11" xfId="0" applyNumberFormat="1" applyFont="1" applyBorder="1" applyAlignment="1">
      <alignment horizontal="center"/>
    </xf>
    <xf numFmtId="166" fontId="6" fillId="2" borderId="11" xfId="0" applyNumberFormat="1" applyFont="1" applyFill="1" applyBorder="1" applyAlignment="1">
      <alignment horizontal="center"/>
    </xf>
    <xf numFmtId="165" fontId="6" fillId="0" borderId="12" xfId="0" applyNumberFormat="1" applyFont="1" applyBorder="1" applyAlignment="1">
      <alignment horizontal="center"/>
    </xf>
    <xf numFmtId="165" fontId="8" fillId="0" borderId="11" xfId="0" applyNumberFormat="1" applyFont="1" applyBorder="1" applyAlignment="1">
      <alignment horizontal="left" vertical="top" wrapText="1"/>
    </xf>
    <xf numFmtId="165" fontId="8" fillId="0" borderId="13" xfId="0" applyNumberFormat="1" applyFont="1" applyBorder="1" applyAlignment="1">
      <alignment horizontal="center"/>
    </xf>
    <xf numFmtId="165" fontId="8" fillId="0" borderId="14" xfId="0" applyNumberFormat="1" applyFont="1" applyBorder="1" applyAlignment="1">
      <alignment horizontal="center"/>
    </xf>
    <xf numFmtId="165" fontId="10" fillId="0" borderId="11" xfId="20" applyNumberFormat="1" applyFont="1" applyFill="1" applyBorder="1" applyAlignment="1" applyProtection="1">
      <alignment horizontal="center"/>
      <protection/>
    </xf>
    <xf numFmtId="164" fontId="8" fillId="0" borderId="15" xfId="0" applyFont="1" applyBorder="1" applyAlignment="1">
      <alignment/>
    </xf>
    <xf numFmtId="165" fontId="8" fillId="0" borderId="16" xfId="0" applyNumberFormat="1" applyFont="1" applyBorder="1" applyAlignment="1">
      <alignment/>
    </xf>
    <xf numFmtId="165" fontId="6" fillId="0" borderId="5" xfId="0" applyNumberFormat="1" applyFont="1" applyBorder="1" applyAlignment="1">
      <alignment horizontal="center"/>
    </xf>
    <xf numFmtId="165" fontId="6" fillId="0" borderId="15" xfId="0" applyNumberFormat="1" applyFont="1" applyBorder="1" applyAlignment="1">
      <alignment vertical="top" wrapText="1"/>
    </xf>
    <xf numFmtId="165" fontId="6" fillId="0" borderId="17" xfId="0" applyNumberFormat="1" applyFont="1" applyBorder="1" applyAlignment="1">
      <alignment horizontal="center"/>
    </xf>
    <xf numFmtId="165" fontId="6" fillId="0" borderId="16" xfId="0" applyNumberFormat="1" applyFont="1" applyBorder="1" applyAlignment="1">
      <alignment vertical="top" wrapText="1"/>
    </xf>
    <xf numFmtId="165" fontId="6" fillId="0" borderId="17" xfId="0" applyNumberFormat="1" applyFont="1" applyBorder="1" applyAlignment="1">
      <alignment horizontal="center" vertical="top" wrapText="1"/>
    </xf>
    <xf numFmtId="165" fontId="6" fillId="0" borderId="17" xfId="0" applyNumberFormat="1" applyFont="1" applyBorder="1" applyAlignment="1">
      <alignment horizontal="left"/>
    </xf>
    <xf numFmtId="165" fontId="6" fillId="0" borderId="16" xfId="0" applyNumberFormat="1" applyFont="1" applyBorder="1" applyAlignment="1">
      <alignment horizontal="center"/>
    </xf>
    <xf numFmtId="166" fontId="6" fillId="2" borderId="17" xfId="0" applyNumberFormat="1" applyFont="1" applyFill="1" applyBorder="1" applyAlignment="1">
      <alignment horizontal="center"/>
    </xf>
    <xf numFmtId="166" fontId="6" fillId="0" borderId="17" xfId="0" applyNumberFormat="1" applyFont="1" applyBorder="1" applyAlignment="1">
      <alignment horizontal="center"/>
    </xf>
    <xf numFmtId="165" fontId="6" fillId="0" borderId="17" xfId="20" applyNumberFormat="1" applyFont="1" applyFill="1" applyBorder="1" applyAlignment="1" applyProtection="1">
      <alignment horizontal="center"/>
      <protection/>
    </xf>
    <xf numFmtId="165" fontId="10" fillId="0" borderId="16" xfId="20" applyNumberFormat="1" applyFont="1" applyFill="1" applyBorder="1" applyAlignment="1" applyProtection="1">
      <alignment horizontal="center"/>
      <protection/>
    </xf>
    <xf numFmtId="165" fontId="10" fillId="0" borderId="3" xfId="20" applyNumberFormat="1" applyFont="1" applyFill="1" applyBorder="1" applyAlignment="1" applyProtection="1">
      <alignment horizontal="center"/>
      <protection/>
    </xf>
    <xf numFmtId="164" fontId="0" fillId="0" borderId="0" xfId="0" applyFont="1" applyBorder="1" applyAlignment="1">
      <alignment horizontal="center"/>
    </xf>
    <xf numFmtId="165" fontId="6" fillId="0" borderId="11" xfId="0" applyNumberFormat="1" applyFont="1" applyBorder="1" applyAlignment="1">
      <alignment horizontal="left"/>
    </xf>
    <xf numFmtId="166" fontId="6" fillId="2" borderId="9" xfId="0" applyNumberFormat="1" applyFont="1" applyFill="1" applyBorder="1" applyAlignment="1">
      <alignment horizontal="center"/>
    </xf>
    <xf numFmtId="165" fontId="6" fillId="0" borderId="9" xfId="0" applyNumberFormat="1" applyFont="1" applyFill="1" applyBorder="1" applyAlignment="1">
      <alignment horizontal="center"/>
    </xf>
    <xf numFmtId="165" fontId="6" fillId="0" borderId="12" xfId="0" applyNumberFormat="1" applyFont="1" applyFill="1" applyBorder="1" applyAlignment="1">
      <alignment horizontal="center"/>
    </xf>
    <xf numFmtId="165" fontId="6" fillId="0" borderId="9" xfId="0" applyNumberFormat="1" applyFont="1" applyBorder="1" applyAlignment="1">
      <alignment vertical="top" wrapText="1"/>
    </xf>
    <xf numFmtId="165" fontId="8" fillId="0" borderId="15" xfId="0" applyNumberFormat="1" applyFont="1" applyBorder="1" applyAlignment="1">
      <alignment/>
    </xf>
    <xf numFmtId="164" fontId="8" fillId="0" borderId="16" xfId="0" applyFont="1" applyBorder="1" applyAlignment="1">
      <alignment/>
    </xf>
    <xf numFmtId="164" fontId="6" fillId="0" borderId="15" xfId="0" applyFont="1" applyBorder="1" applyAlignment="1">
      <alignment vertical="top" wrapText="1"/>
    </xf>
    <xf numFmtId="167" fontId="6" fillId="0" borderId="17" xfId="0" applyNumberFormat="1" applyFont="1" applyBorder="1" applyAlignment="1">
      <alignment horizontal="center"/>
    </xf>
    <xf numFmtId="164" fontId="6" fillId="0" borderId="16" xfId="0" applyFont="1" applyBorder="1" applyAlignment="1">
      <alignment vertical="top" wrapText="1"/>
    </xf>
    <xf numFmtId="165" fontId="6" fillId="0" borderId="16" xfId="0" applyNumberFormat="1" applyFont="1" applyBorder="1" applyAlignment="1">
      <alignment horizontal="center" vertical="top" wrapText="1"/>
    </xf>
    <xf numFmtId="166" fontId="6" fillId="0" borderId="17" xfId="0" applyNumberFormat="1" applyFont="1" applyFill="1" applyBorder="1" applyAlignment="1">
      <alignment horizontal="center"/>
    </xf>
    <xf numFmtId="168" fontId="6" fillId="0" borderId="17" xfId="0" applyNumberFormat="1" applyFont="1" applyFill="1" applyBorder="1" applyAlignment="1">
      <alignment horizontal="center"/>
    </xf>
    <xf numFmtId="165" fontId="6" fillId="0" borderId="17" xfId="20" applyNumberFormat="1" applyFont="1" applyFill="1" applyBorder="1" applyAlignment="1" applyProtection="1">
      <alignment horizontal="center" vertical="top"/>
      <protection/>
    </xf>
    <xf numFmtId="165" fontId="6" fillId="0" borderId="16" xfId="0" applyNumberFormat="1" applyFont="1" applyFill="1" applyBorder="1" applyAlignment="1">
      <alignment horizontal="center"/>
    </xf>
    <xf numFmtId="165" fontId="6" fillId="0" borderId="3" xfId="0" applyNumberFormat="1" applyFont="1" applyFill="1" applyBorder="1" applyAlignment="1">
      <alignment horizontal="center"/>
    </xf>
    <xf numFmtId="164" fontId="8" fillId="0" borderId="9" xfId="0" applyFont="1" applyBorder="1" applyAlignment="1">
      <alignment/>
    </xf>
    <xf numFmtId="167" fontId="6" fillId="0" borderId="11" xfId="0" applyNumberFormat="1" applyFont="1" applyBorder="1" applyAlignment="1">
      <alignment horizontal="center"/>
    </xf>
    <xf numFmtId="164" fontId="0" fillId="0" borderId="9" xfId="0" applyBorder="1" applyAlignment="1">
      <alignment horizontal="center" vertical="top" wrapText="1"/>
    </xf>
    <xf numFmtId="166" fontId="6" fillId="0" borderId="11" xfId="0" applyNumberFormat="1" applyFont="1" applyFill="1" applyBorder="1" applyAlignment="1">
      <alignment horizontal="center"/>
    </xf>
    <xf numFmtId="168" fontId="6" fillId="0" borderId="11" xfId="0" applyNumberFormat="1" applyFont="1" applyFill="1" applyBorder="1" applyAlignment="1">
      <alignment horizontal="center"/>
    </xf>
    <xf numFmtId="164" fontId="6" fillId="0" borderId="1" xfId="0" applyFont="1" applyBorder="1" applyAlignment="1">
      <alignment vertical="top" wrapText="1"/>
    </xf>
    <xf numFmtId="167" fontId="0" fillId="0" borderId="9" xfId="0" applyNumberFormat="1" applyBorder="1" applyAlignment="1">
      <alignment horizontal="center"/>
    </xf>
    <xf numFmtId="164" fontId="0" fillId="0" borderId="11" xfId="0" applyBorder="1" applyAlignment="1">
      <alignment vertical="top" wrapText="1"/>
    </xf>
    <xf numFmtId="165" fontId="6" fillId="0" borderId="9" xfId="20" applyNumberFormat="1" applyFont="1" applyFill="1" applyBorder="1" applyAlignment="1" applyProtection="1">
      <alignment horizontal="center" vertical="top" wrapText="1"/>
      <protection/>
    </xf>
    <xf numFmtId="165" fontId="6" fillId="0" borderId="1" xfId="0" applyNumberFormat="1" applyFont="1" applyFill="1" applyBorder="1" applyAlignment="1">
      <alignment horizontal="center"/>
    </xf>
    <xf numFmtId="164" fontId="0" fillId="0" borderId="0" xfId="0" applyBorder="1" applyAlignment="1">
      <alignment vertical="top" wrapText="1"/>
    </xf>
    <xf numFmtId="165" fontId="6" fillId="0" borderId="13" xfId="0" applyNumberFormat="1" applyFont="1" applyBorder="1" applyAlignment="1">
      <alignment horizontal="center" wrapText="1"/>
    </xf>
    <xf numFmtId="165" fontId="6" fillId="0" borderId="13" xfId="0" applyNumberFormat="1" applyFont="1" applyBorder="1" applyAlignment="1">
      <alignment horizontal="left" vertical="top" wrapText="1"/>
    </xf>
    <xf numFmtId="165" fontId="10" fillId="0" borderId="11" xfId="20" applyNumberFormat="1" applyFont="1" applyFill="1" applyBorder="1" applyAlignment="1" applyProtection="1">
      <alignment horizontal="center" wrapText="1"/>
      <protection/>
    </xf>
    <xf numFmtId="164" fontId="8" fillId="0" borderId="15" xfId="0" applyFont="1" applyBorder="1" applyAlignment="1">
      <alignment horizontal="left"/>
    </xf>
    <xf numFmtId="165" fontId="8" fillId="0" borderId="16" xfId="0" applyNumberFormat="1" applyFont="1" applyBorder="1" applyAlignment="1">
      <alignment horizontal="left"/>
    </xf>
    <xf numFmtId="165" fontId="6" fillId="0" borderId="15" xfId="0" applyNumberFormat="1" applyFont="1" applyBorder="1" applyAlignment="1">
      <alignment horizontal="center"/>
    </xf>
    <xf numFmtId="165" fontId="6" fillId="0" borderId="16" xfId="0" applyNumberFormat="1" applyFont="1" applyBorder="1" applyAlignment="1">
      <alignment horizontal="center" wrapText="1"/>
    </xf>
    <xf numFmtId="165" fontId="6" fillId="0" borderId="16" xfId="0" applyNumberFormat="1" applyFont="1" applyFill="1" applyBorder="1" applyAlignment="1">
      <alignment vertical="top" wrapText="1"/>
    </xf>
    <xf numFmtId="165" fontId="6" fillId="0" borderId="17" xfId="0" applyNumberFormat="1" applyFont="1" applyFill="1" applyBorder="1" applyAlignment="1">
      <alignment horizontal="center" vertical="top" wrapText="1"/>
    </xf>
    <xf numFmtId="165" fontId="6" fillId="0" borderId="17" xfId="0" applyNumberFormat="1" applyFont="1" applyFill="1" applyBorder="1" applyAlignment="1">
      <alignment horizontal="center"/>
    </xf>
    <xf numFmtId="165" fontId="6" fillId="2" borderId="17" xfId="0" applyNumberFormat="1" applyFont="1" applyFill="1" applyBorder="1" applyAlignment="1">
      <alignment horizontal="center"/>
    </xf>
    <xf numFmtId="164" fontId="6" fillId="0" borderId="17" xfId="0" applyFont="1" applyBorder="1" applyAlignment="1">
      <alignment horizontal="left" vertical="top" wrapText="1"/>
    </xf>
    <xf numFmtId="164" fontId="10" fillId="0" borderId="16" xfId="20" applyNumberFormat="1" applyFont="1" applyFill="1" applyBorder="1" applyAlignment="1" applyProtection="1">
      <alignment horizontal="center"/>
      <protection/>
    </xf>
    <xf numFmtId="164" fontId="10" fillId="0" borderId="3" xfId="20" applyNumberFormat="1" applyFont="1" applyFill="1" applyBorder="1" applyAlignment="1" applyProtection="1">
      <alignment horizontal="center"/>
      <protection/>
    </xf>
    <xf numFmtId="164" fontId="6" fillId="0" borderId="1" xfId="0" applyFont="1" applyBorder="1" applyAlignment="1">
      <alignment horizontal="left"/>
    </xf>
    <xf numFmtId="165" fontId="8" fillId="0" borderId="9" xfId="0" applyNumberFormat="1" applyFont="1" applyBorder="1" applyAlignment="1">
      <alignment horizontal="left"/>
    </xf>
    <xf numFmtId="165" fontId="6" fillId="0" borderId="11" xfId="0" applyNumberFormat="1" applyFont="1" applyFill="1" applyBorder="1" applyAlignment="1">
      <alignment vertical="top" wrapText="1"/>
    </xf>
    <xf numFmtId="165" fontId="6" fillId="0" borderId="13" xfId="0" applyNumberFormat="1" applyFont="1" applyBorder="1" applyAlignment="1">
      <alignment horizontal="center" vertical="top" wrapText="1"/>
    </xf>
    <xf numFmtId="164" fontId="0" fillId="0" borderId="11" xfId="0" applyBorder="1" applyAlignment="1">
      <alignment/>
    </xf>
    <xf numFmtId="164" fontId="10" fillId="0" borderId="11" xfId="20" applyNumberFormat="1" applyFont="1" applyFill="1" applyBorder="1" applyAlignment="1" applyProtection="1">
      <alignment horizontal="center" wrapText="1"/>
      <protection/>
    </xf>
    <xf numFmtId="165" fontId="6" fillId="0" borderId="9" xfId="0" applyNumberFormat="1" applyFont="1" applyBorder="1" applyAlignment="1">
      <alignment horizontal="center" vertical="center"/>
    </xf>
    <xf numFmtId="164" fontId="8" fillId="0" borderId="18" xfId="0" applyFont="1" applyBorder="1" applyAlignment="1">
      <alignment horizontal="left"/>
    </xf>
    <xf numFmtId="164" fontId="6" fillId="0" borderId="17" xfId="0" applyFont="1" applyBorder="1" applyAlignment="1">
      <alignment horizontal="center" vertical="top" wrapText="1"/>
    </xf>
    <xf numFmtId="165" fontId="6" fillId="0" borderId="16" xfId="0" applyNumberFormat="1" applyFont="1" applyFill="1" applyBorder="1" applyAlignment="1">
      <alignment horizontal="left" vertical="top" wrapText="1"/>
    </xf>
    <xf numFmtId="165" fontId="6" fillId="0" borderId="16" xfId="0" applyNumberFormat="1" applyFont="1" applyBorder="1" applyAlignment="1">
      <alignment horizontal="center" vertical="center"/>
    </xf>
    <xf numFmtId="165" fontId="6" fillId="0" borderId="3" xfId="0" applyNumberFormat="1" applyFont="1" applyBorder="1" applyAlignment="1">
      <alignment horizontal="center"/>
    </xf>
    <xf numFmtId="164" fontId="8" fillId="0" borderId="19" xfId="0" applyFont="1" applyBorder="1" applyAlignment="1">
      <alignment horizontal="left"/>
    </xf>
    <xf numFmtId="164" fontId="6" fillId="0" borderId="19" xfId="0" applyFont="1" applyBorder="1" applyAlignment="1">
      <alignment horizontal="left"/>
    </xf>
    <xf numFmtId="164" fontId="10" fillId="0" borderId="9" xfId="20" applyNumberFormat="1" applyFont="1" applyFill="1" applyBorder="1" applyAlignment="1" applyProtection="1">
      <alignment horizontal="center" wrapText="1"/>
      <protection/>
    </xf>
    <xf numFmtId="164" fontId="10" fillId="0" borderId="9" xfId="20" applyNumberFormat="1" applyFont="1" applyFill="1" applyBorder="1" applyAlignment="1" applyProtection="1">
      <alignment horizontal="center"/>
      <protection/>
    </xf>
    <xf numFmtId="164" fontId="6" fillId="0" borderId="20" xfId="0" applyFont="1" applyBorder="1" applyAlignment="1">
      <alignment horizontal="left"/>
    </xf>
    <xf numFmtId="165" fontId="8" fillId="0" borderId="13" xfId="0" applyNumberFormat="1" applyFont="1" applyBorder="1" applyAlignment="1">
      <alignment horizontal="left"/>
    </xf>
    <xf numFmtId="165" fontId="6" fillId="0" borderId="8" xfId="0" applyNumberFormat="1" applyFont="1" applyBorder="1" applyAlignment="1">
      <alignment horizontal="center"/>
    </xf>
    <xf numFmtId="165" fontId="6" fillId="0" borderId="13" xfId="0" applyNumberFormat="1" applyFont="1" applyBorder="1" applyAlignment="1">
      <alignment horizontal="center"/>
    </xf>
    <xf numFmtId="165" fontId="6" fillId="0" borderId="14" xfId="0" applyNumberFormat="1" applyFont="1" applyBorder="1" applyAlignment="1">
      <alignment horizontal="center"/>
    </xf>
    <xf numFmtId="164" fontId="6" fillId="0" borderId="14" xfId="0" applyFont="1" applyBorder="1" applyAlignment="1">
      <alignment vertical="top" wrapText="1"/>
    </xf>
    <xf numFmtId="165" fontId="6" fillId="0" borderId="21" xfId="0" applyNumberFormat="1" applyFont="1" applyBorder="1" applyAlignment="1">
      <alignment horizontal="center"/>
    </xf>
    <xf numFmtId="165" fontId="6" fillId="0" borderId="21" xfId="0" applyNumberFormat="1" applyFont="1" applyFill="1" applyBorder="1" applyAlignment="1">
      <alignment vertical="top" wrapText="1"/>
    </xf>
    <xf numFmtId="165" fontId="6" fillId="0" borderId="21" xfId="0" applyNumberFormat="1" applyFont="1" applyFill="1" applyBorder="1" applyAlignment="1">
      <alignment horizontal="center" vertical="top" wrapText="1"/>
    </xf>
    <xf numFmtId="165" fontId="6" fillId="0" borderId="21" xfId="0" applyNumberFormat="1" applyFont="1" applyBorder="1" applyAlignment="1">
      <alignment horizontal="center" vertical="top" wrapText="1"/>
    </xf>
    <xf numFmtId="165" fontId="6" fillId="0" borderId="21" xfId="0" applyNumberFormat="1" applyFont="1" applyFill="1" applyBorder="1" applyAlignment="1">
      <alignment horizontal="center"/>
    </xf>
    <xf numFmtId="165" fontId="6" fillId="2" borderId="21" xfId="0" applyNumberFormat="1" applyFont="1" applyFill="1" applyBorder="1" applyAlignment="1">
      <alignment horizontal="center"/>
    </xf>
    <xf numFmtId="164" fontId="10" fillId="0" borderId="13" xfId="20" applyNumberFormat="1" applyFont="1" applyFill="1" applyBorder="1" applyAlignment="1" applyProtection="1">
      <alignment horizontal="center"/>
      <protection/>
    </xf>
    <xf numFmtId="165" fontId="6" fillId="0" borderId="13" xfId="0" applyNumberFormat="1" applyFont="1" applyBorder="1" applyAlignment="1">
      <alignment horizontal="center" vertical="center"/>
    </xf>
    <xf numFmtId="165" fontId="6" fillId="0" borderId="7" xfId="0" applyNumberFormat="1" applyFont="1" applyBorder="1" applyAlignment="1">
      <alignment horizontal="center"/>
    </xf>
    <xf numFmtId="164" fontId="8" fillId="0" borderId="1" xfId="0" applyFont="1" applyBorder="1" applyAlignment="1">
      <alignment horizontal="left"/>
    </xf>
    <xf numFmtId="169" fontId="6" fillId="0" borderId="11" xfId="0" applyNumberFormat="1" applyFont="1" applyBorder="1" applyAlignment="1">
      <alignment horizontal="center"/>
    </xf>
    <xf numFmtId="170" fontId="6" fillId="0" borderId="11" xfId="0" applyNumberFormat="1" applyFont="1" applyBorder="1" applyAlignment="1">
      <alignment horizontal="center"/>
    </xf>
    <xf numFmtId="165" fontId="6" fillId="0" borderId="11" xfId="0" applyNumberFormat="1" applyFont="1" applyBorder="1" applyAlignment="1">
      <alignment vertical="top" wrapText="1"/>
    </xf>
    <xf numFmtId="165" fontId="10" fillId="0" borderId="9" xfId="20" applyNumberFormat="1" applyFont="1" applyFill="1" applyBorder="1" applyAlignment="1" applyProtection="1">
      <alignment horizontal="center" vertical="top" wrapText="1"/>
      <protection/>
    </xf>
    <xf numFmtId="164" fontId="6" fillId="0" borderId="9" xfId="0" applyFont="1" applyBorder="1" applyAlignment="1">
      <alignment/>
    </xf>
    <xf numFmtId="165" fontId="10" fillId="0" borderId="11" xfId="20" applyNumberFormat="1" applyFont="1" applyFill="1" applyBorder="1" applyAlignment="1" applyProtection="1">
      <alignment horizontal="center" vertical="top" wrapText="1"/>
      <protection/>
    </xf>
    <xf numFmtId="165" fontId="6" fillId="0" borderId="11" xfId="0" applyNumberFormat="1" applyFont="1" applyBorder="1" applyAlignment="1">
      <alignment horizontal="center" wrapText="1"/>
    </xf>
    <xf numFmtId="164" fontId="6" fillId="0" borderId="14" xfId="0" applyFont="1" applyBorder="1" applyAlignment="1">
      <alignment horizontal="left"/>
    </xf>
    <xf numFmtId="165" fontId="6" fillId="0" borderId="21" xfId="0" applyNumberFormat="1" applyFont="1" applyBorder="1" applyAlignment="1">
      <alignment vertical="top" wrapText="1"/>
    </xf>
    <xf numFmtId="164" fontId="0" fillId="0" borderId="13" xfId="0" applyBorder="1" applyAlignment="1">
      <alignment horizontal="center" vertical="top" wrapText="1"/>
    </xf>
    <xf numFmtId="165" fontId="6" fillId="0" borderId="21" xfId="0" applyNumberFormat="1" applyFont="1" applyBorder="1" applyAlignment="1">
      <alignment horizontal="center" wrapText="1"/>
    </xf>
    <xf numFmtId="164" fontId="8" fillId="0" borderId="1" xfId="0" applyFont="1" applyBorder="1" applyAlignment="1">
      <alignment/>
    </xf>
    <xf numFmtId="164" fontId="8" fillId="0" borderId="9" xfId="0" applyFont="1" applyBorder="1" applyAlignment="1">
      <alignment horizontal="left"/>
    </xf>
    <xf numFmtId="164" fontId="0" fillId="0" borderId="16" xfId="0" applyBorder="1" applyAlignment="1">
      <alignment/>
    </xf>
    <xf numFmtId="165" fontId="6" fillId="0" borderId="22" xfId="0" applyNumberFormat="1" applyFont="1" applyBorder="1" applyAlignment="1">
      <alignment horizontal="center" vertical="top" wrapText="1"/>
    </xf>
    <xf numFmtId="165" fontId="6" fillId="0" borderId="23" xfId="0" applyNumberFormat="1" applyFont="1" applyBorder="1" applyAlignment="1">
      <alignment vertical="top" wrapText="1"/>
    </xf>
    <xf numFmtId="165" fontId="6" fillId="0" borderId="1" xfId="0" applyNumberFormat="1" applyFont="1" applyBorder="1" applyAlignment="1">
      <alignment vertical="top" wrapText="1"/>
    </xf>
    <xf numFmtId="164" fontId="8" fillId="0" borderId="0" xfId="0" applyFont="1" applyBorder="1" applyAlignment="1">
      <alignment horizontal="left"/>
    </xf>
    <xf numFmtId="165" fontId="8" fillId="0" borderId="9" xfId="0" applyNumberFormat="1" applyFont="1" applyFill="1" applyBorder="1" applyAlignment="1">
      <alignment horizontal="left"/>
    </xf>
    <xf numFmtId="165" fontId="6" fillId="0" borderId="14" xfId="0" applyNumberFormat="1" applyFont="1" applyBorder="1" applyAlignment="1">
      <alignment vertical="top" wrapText="1"/>
    </xf>
    <xf numFmtId="165" fontId="6" fillId="0" borderId="16" xfId="0" applyNumberFormat="1" applyFont="1" applyFill="1" applyBorder="1" applyAlignment="1">
      <alignment horizontal="center" wrapText="1"/>
    </xf>
    <xf numFmtId="164" fontId="0" fillId="0" borderId="16" xfId="0" applyFont="1" applyFill="1" applyBorder="1" applyAlignment="1">
      <alignment horizontal="center"/>
    </xf>
    <xf numFmtId="165" fontId="6" fillId="0" borderId="15" xfId="0" applyNumberFormat="1" applyFont="1" applyBorder="1" applyAlignment="1">
      <alignment horizontal="center" vertical="top" wrapText="1"/>
    </xf>
    <xf numFmtId="165" fontId="1" fillId="0" borderId="16" xfId="20" applyNumberFormat="1" applyFont="1" applyFill="1" applyBorder="1" applyAlignment="1" applyProtection="1">
      <alignment horizontal="center"/>
      <protection/>
    </xf>
    <xf numFmtId="165" fontId="6" fillId="0" borderId="1" xfId="0" applyNumberFormat="1" applyFont="1" applyBorder="1" applyAlignment="1">
      <alignment horizontal="center" vertical="top" wrapText="1"/>
    </xf>
    <xf numFmtId="165" fontId="1" fillId="0" borderId="11" xfId="20" applyNumberFormat="1" applyFont="1" applyFill="1" applyBorder="1" applyAlignment="1" applyProtection="1">
      <alignment horizontal="center" wrapText="1"/>
      <protection/>
    </xf>
    <xf numFmtId="164" fontId="0" fillId="0" borderId="16" xfId="0" applyFont="1" applyBorder="1" applyAlignment="1">
      <alignment horizontal="center"/>
    </xf>
    <xf numFmtId="164" fontId="0" fillId="0" borderId="0" xfId="0" applyBorder="1" applyAlignment="1">
      <alignment horizontal="center" vertical="center"/>
    </xf>
    <xf numFmtId="164" fontId="6" fillId="0" borderId="0" xfId="0" applyFont="1" applyBorder="1" applyAlignment="1">
      <alignment horizontal="left"/>
    </xf>
    <xf numFmtId="165" fontId="8" fillId="0" borderId="0" xfId="0" applyNumberFormat="1" applyFont="1" applyBorder="1" applyAlignment="1">
      <alignment horizontal="left"/>
    </xf>
    <xf numFmtId="165" fontId="6" fillId="0" borderId="0" xfId="0" applyNumberFormat="1" applyFont="1" applyBorder="1" applyAlignment="1">
      <alignment vertical="top" wrapText="1"/>
    </xf>
    <xf numFmtId="165" fontId="6" fillId="0" borderId="0" xfId="0" applyNumberFormat="1" applyFont="1" applyBorder="1" applyAlignment="1">
      <alignment horizontal="center" vertical="top" wrapText="1"/>
    </xf>
    <xf numFmtId="165" fontId="6" fillId="0" borderId="0" xfId="0" applyNumberFormat="1" applyFont="1" applyBorder="1" applyAlignment="1">
      <alignment horizontal="center" wrapText="1"/>
    </xf>
    <xf numFmtId="164" fontId="4" fillId="0" borderId="0" xfId="0" applyFont="1" applyFill="1" applyBorder="1" applyAlignment="1">
      <alignment/>
    </xf>
    <xf numFmtId="164" fontId="0" fillId="0" borderId="8" xfId="0" applyBorder="1" applyAlignment="1">
      <alignment horizontal="center"/>
    </xf>
    <xf numFmtId="164" fontId="0" fillId="0" borderId="0" xfId="0" applyBorder="1" applyAlignment="1">
      <alignment horizontal="center" wrapText="1"/>
    </xf>
    <xf numFmtId="164" fontId="0" fillId="0" borderId="9" xfId="0" applyBorder="1" applyAlignment="1">
      <alignment horizontal="center"/>
    </xf>
    <xf numFmtId="164" fontId="8" fillId="0" borderId="24" xfId="0" applyFont="1" applyBorder="1" applyAlignment="1">
      <alignment/>
    </xf>
    <xf numFmtId="165" fontId="8" fillId="0" borderId="16" xfId="0" applyNumberFormat="1" applyFont="1" applyBorder="1" applyAlignment="1">
      <alignment vertical="top"/>
    </xf>
    <xf numFmtId="164" fontId="6" fillId="0" borderId="17" xfId="0" applyNumberFormat="1" applyFont="1" applyBorder="1" applyAlignment="1">
      <alignment horizontal="center"/>
    </xf>
    <xf numFmtId="165" fontId="6" fillId="0" borderId="16" xfId="0" applyNumberFormat="1" applyFont="1" applyBorder="1" applyAlignment="1">
      <alignment horizontal="center" vertical="top"/>
    </xf>
    <xf numFmtId="164" fontId="6" fillId="0" borderId="16" xfId="0" applyNumberFormat="1" applyFont="1" applyBorder="1" applyAlignment="1">
      <alignment horizontal="center"/>
    </xf>
    <xf numFmtId="165" fontId="6" fillId="0" borderId="17" xfId="0" applyNumberFormat="1" applyFont="1" applyBorder="1" applyAlignment="1">
      <alignment horizontal="center" wrapText="1"/>
    </xf>
    <xf numFmtId="165" fontId="6" fillId="0" borderId="3" xfId="0" applyNumberFormat="1" applyFont="1" applyBorder="1" applyAlignment="1">
      <alignment vertical="top" wrapText="1"/>
    </xf>
    <xf numFmtId="164" fontId="8" fillId="0" borderId="25" xfId="0" applyFont="1" applyBorder="1" applyAlignment="1">
      <alignment/>
    </xf>
    <xf numFmtId="165" fontId="6" fillId="0" borderId="11" xfId="0" applyNumberFormat="1" applyFont="1" applyBorder="1" applyAlignment="1">
      <alignment/>
    </xf>
    <xf numFmtId="165" fontId="6" fillId="0" borderId="9" xfId="0" applyNumberFormat="1" applyFont="1" applyBorder="1" applyAlignment="1">
      <alignment/>
    </xf>
    <xf numFmtId="164" fontId="6" fillId="0" borderId="26" xfId="0" applyFont="1" applyBorder="1" applyAlignment="1">
      <alignment/>
    </xf>
    <xf numFmtId="165" fontId="6" fillId="0" borderId="13" xfId="0" applyNumberFormat="1" applyFont="1" applyBorder="1" applyAlignment="1">
      <alignment/>
    </xf>
    <xf numFmtId="165" fontId="6" fillId="0" borderId="8" xfId="0" applyNumberFormat="1" applyFont="1" applyBorder="1" applyAlignment="1">
      <alignment vertical="top" wrapText="1"/>
    </xf>
    <xf numFmtId="165" fontId="6" fillId="0" borderId="21" xfId="0" applyNumberFormat="1" applyFont="1" applyBorder="1" applyAlignment="1">
      <alignment/>
    </xf>
    <xf numFmtId="165" fontId="10" fillId="0" borderId="12" xfId="20" applyNumberFormat="1" applyFont="1" applyFill="1" applyBorder="1" applyAlignment="1" applyProtection="1">
      <alignment vertical="top" wrapText="1"/>
      <protection/>
    </xf>
    <xf numFmtId="165" fontId="8" fillId="0" borderId="16" xfId="0" applyNumberFormat="1" applyFont="1" applyBorder="1" applyAlignment="1">
      <alignment/>
    </xf>
    <xf numFmtId="165" fontId="6" fillId="0" borderId="22" xfId="0" applyNumberFormat="1" applyFont="1" applyBorder="1" applyAlignment="1">
      <alignment vertical="top" wrapText="1"/>
    </xf>
    <xf numFmtId="165" fontId="10" fillId="0" borderId="16" xfId="20" applyNumberFormat="1" applyFont="1" applyFill="1" applyBorder="1" applyAlignment="1" applyProtection="1">
      <alignment horizontal="center" vertical="top"/>
      <protection/>
    </xf>
    <xf numFmtId="165" fontId="10" fillId="0" borderId="3" xfId="20" applyNumberFormat="1" applyFont="1" applyFill="1" applyBorder="1" applyAlignment="1" applyProtection="1">
      <alignment vertical="top" wrapText="1"/>
      <protection/>
    </xf>
    <xf numFmtId="164" fontId="6" fillId="0" borderId="25" xfId="0" applyFont="1" applyBorder="1" applyAlignment="1">
      <alignment/>
    </xf>
    <xf numFmtId="165" fontId="8" fillId="0" borderId="9" xfId="0" applyNumberFormat="1" applyFont="1" applyBorder="1" applyAlignment="1">
      <alignment/>
    </xf>
    <xf numFmtId="165" fontId="6" fillId="0" borderId="9" xfId="0" applyNumberFormat="1" applyFont="1" applyBorder="1" applyAlignment="1">
      <alignment horizontal="center" vertical="top"/>
    </xf>
    <xf numFmtId="164" fontId="10" fillId="0" borderId="12" xfId="20" applyNumberFormat="1" applyFont="1" applyFill="1" applyBorder="1" applyAlignment="1" applyProtection="1">
      <alignment vertical="top" wrapText="1"/>
      <protection/>
    </xf>
    <xf numFmtId="165" fontId="6" fillId="0" borderId="12" xfId="0" applyNumberFormat="1" applyFont="1" applyBorder="1" applyAlignment="1">
      <alignment vertical="top" wrapText="1"/>
    </xf>
    <xf numFmtId="165" fontId="6" fillId="0" borderId="7" xfId="0" applyNumberFormat="1" applyFont="1" applyBorder="1" applyAlignment="1">
      <alignment vertical="top" wrapText="1"/>
    </xf>
    <xf numFmtId="164" fontId="4" fillId="0" borderId="2" xfId="0" applyFont="1" applyFill="1" applyBorder="1" applyAlignment="1">
      <alignment horizontal="center" vertical="center"/>
    </xf>
    <xf numFmtId="164" fontId="8" fillId="0" borderId="24" xfId="0" applyFont="1" applyBorder="1" applyAlignment="1">
      <alignment horizontal="left"/>
    </xf>
    <xf numFmtId="165" fontId="6" fillId="0" borderId="5" xfId="0" applyNumberFormat="1" applyFont="1" applyBorder="1" applyAlignment="1">
      <alignment vertical="top" wrapText="1"/>
    </xf>
    <xf numFmtId="164" fontId="6" fillId="0" borderId="23" xfId="0" applyFont="1" applyBorder="1" applyAlignment="1">
      <alignment vertical="top" wrapText="1"/>
    </xf>
    <xf numFmtId="164" fontId="6" fillId="0" borderId="25" xfId="0" applyFont="1" applyBorder="1" applyAlignment="1">
      <alignment horizontal="left"/>
    </xf>
    <xf numFmtId="164" fontId="6" fillId="0" borderId="26" xfId="0" applyFont="1" applyBorder="1" applyAlignment="1">
      <alignment horizontal="left"/>
    </xf>
    <xf numFmtId="164" fontId="8" fillId="0" borderId="25" xfId="0" applyFont="1" applyBorder="1" applyAlignment="1">
      <alignment horizontal="left"/>
    </xf>
    <xf numFmtId="164" fontId="6" fillId="0" borderId="11" xfId="0" applyNumberFormat="1" applyFont="1" applyBorder="1" applyAlignment="1">
      <alignment horizontal="center"/>
    </xf>
    <xf numFmtId="168" fontId="6" fillId="0" borderId="11" xfId="0" applyNumberFormat="1" applyFont="1" applyBorder="1" applyAlignment="1">
      <alignment horizontal="center"/>
    </xf>
    <xf numFmtId="164" fontId="6" fillId="0" borderId="22" xfId="0" applyFont="1" applyBorder="1" applyAlignment="1">
      <alignment horizontal="center" vertical="top" wrapText="1"/>
    </xf>
    <xf numFmtId="164" fontId="6" fillId="0" borderId="7" xfId="0" applyFont="1" applyBorder="1" applyAlignment="1">
      <alignment vertical="top" wrapText="1"/>
    </xf>
    <xf numFmtId="164" fontId="0" fillId="0" borderId="14" xfId="0" applyBorder="1" applyAlignment="1">
      <alignment vertical="top"/>
    </xf>
    <xf numFmtId="164" fontId="12" fillId="0" borderId="0" xfId="0" applyFont="1" applyFill="1" applyAlignment="1">
      <alignment/>
    </xf>
    <xf numFmtId="164" fontId="5" fillId="0" borderId="0" xfId="0" applyFont="1" applyFill="1" applyAlignment="1">
      <alignment/>
    </xf>
    <xf numFmtId="164" fontId="13" fillId="0" borderId="0" xfId="0" applyFont="1" applyBorder="1" applyAlignment="1">
      <alignment horizontal="left"/>
    </xf>
    <xf numFmtId="164" fontId="8" fillId="0" borderId="2" xfId="0" applyFont="1" applyFill="1" applyBorder="1" applyAlignment="1">
      <alignment/>
    </xf>
    <xf numFmtId="165" fontId="8" fillId="0" borderId="5" xfId="0" applyNumberFormat="1" applyFont="1" applyBorder="1" applyAlignment="1">
      <alignment horizontal="center"/>
    </xf>
    <xf numFmtId="165" fontId="8" fillId="0" borderId="2" xfId="0" applyNumberFormat="1" applyFont="1" applyBorder="1" applyAlignment="1">
      <alignment horizontal="left"/>
    </xf>
    <xf numFmtId="164" fontId="8" fillId="0" borderId="15" xfId="0" applyFont="1" applyBorder="1" applyAlignment="1">
      <alignment horizontal="center"/>
    </xf>
    <xf numFmtId="164" fontId="8" fillId="0" borderId="17" xfId="0" applyFont="1" applyBorder="1" applyAlignment="1">
      <alignment horizontal="center"/>
    </xf>
    <xf numFmtId="164" fontId="8" fillId="0" borderId="3" xfId="0" applyFont="1" applyBorder="1" applyAlignment="1">
      <alignment horizontal="center"/>
    </xf>
    <xf numFmtId="165" fontId="8" fillId="0" borderId="8" xfId="0" applyNumberFormat="1" applyFont="1" applyBorder="1" applyAlignment="1">
      <alignment horizontal="center"/>
    </xf>
    <xf numFmtId="165" fontId="8" fillId="0" borderId="6" xfId="0" applyNumberFormat="1" applyFont="1" applyBorder="1" applyAlignment="1">
      <alignment horizontal="left"/>
    </xf>
    <xf numFmtId="164" fontId="8" fillId="0" borderId="14" xfId="0" applyFont="1" applyBorder="1" applyAlignment="1">
      <alignment horizontal="center"/>
    </xf>
    <xf numFmtId="164" fontId="8" fillId="0" borderId="13" xfId="0" applyFont="1" applyBorder="1" applyAlignment="1">
      <alignment horizontal="center"/>
    </xf>
    <xf numFmtId="164" fontId="8" fillId="0" borderId="21" xfId="0" applyFont="1" applyBorder="1" applyAlignment="1">
      <alignment horizontal="center"/>
    </xf>
    <xf numFmtId="164" fontId="8" fillId="0" borderId="12" xfId="0" applyFont="1" applyBorder="1" applyAlignment="1">
      <alignment horizontal="center"/>
    </xf>
    <xf numFmtId="164" fontId="0" fillId="0" borderId="6" xfId="0" applyBorder="1" applyAlignment="1">
      <alignment/>
    </xf>
    <xf numFmtId="164" fontId="8" fillId="0" borderId="15" xfId="0" applyFont="1" applyBorder="1" applyAlignment="1">
      <alignment vertical="top" wrapText="1"/>
    </xf>
    <xf numFmtId="165" fontId="8" fillId="0" borderId="5" xfId="0" applyNumberFormat="1" applyFont="1" applyBorder="1" applyAlignment="1">
      <alignment horizontal="left" vertical="top" wrapText="1"/>
    </xf>
    <xf numFmtId="165" fontId="6" fillId="0" borderId="16" xfId="0" applyNumberFormat="1" applyFont="1" applyBorder="1" applyAlignment="1">
      <alignment horizontal="left" vertical="top" wrapText="1"/>
    </xf>
    <xf numFmtId="165" fontId="6" fillId="0" borderId="5" xfId="0" applyNumberFormat="1" applyFont="1" applyBorder="1" applyAlignment="1">
      <alignment horizontal="center" vertical="top" wrapText="1"/>
    </xf>
    <xf numFmtId="164" fontId="6" fillId="0" borderId="17" xfId="0" applyNumberFormat="1" applyFont="1" applyBorder="1" applyAlignment="1">
      <alignment horizontal="center" vertical="top" wrapText="1"/>
    </xf>
    <xf numFmtId="165" fontId="6" fillId="0" borderId="17" xfId="0" applyNumberFormat="1" applyFont="1" applyBorder="1" applyAlignment="1">
      <alignment vertical="top" wrapText="1"/>
    </xf>
    <xf numFmtId="164" fontId="6" fillId="0" borderId="16" xfId="0" applyNumberFormat="1" applyFont="1" applyBorder="1" applyAlignment="1">
      <alignment horizontal="center" vertical="top" wrapText="1"/>
    </xf>
    <xf numFmtId="165" fontId="10" fillId="0" borderId="3" xfId="20" applyNumberFormat="1" applyFont="1" applyFill="1" applyBorder="1" applyAlignment="1" applyProtection="1">
      <alignment horizontal="center" vertical="top" wrapText="1"/>
      <protection/>
    </xf>
    <xf numFmtId="165" fontId="8" fillId="0" borderId="0" xfId="0" applyNumberFormat="1" applyFont="1" applyBorder="1" applyAlignment="1">
      <alignment horizontal="left" vertical="top" wrapText="1"/>
    </xf>
    <xf numFmtId="165" fontId="6" fillId="0" borderId="12" xfId="0" applyNumberFormat="1" applyFont="1" applyBorder="1" applyAlignment="1">
      <alignment horizontal="center" vertical="top" wrapText="1"/>
    </xf>
    <xf numFmtId="165" fontId="6" fillId="0" borderId="0" xfId="0" applyNumberFormat="1" applyFont="1" applyBorder="1" applyAlignment="1">
      <alignment horizontal="left" vertical="top" wrapText="1"/>
    </xf>
    <xf numFmtId="165" fontId="6" fillId="0" borderId="9" xfId="0" applyNumberFormat="1" applyFont="1" applyBorder="1" applyAlignment="1">
      <alignment horizontal="left" vertical="top" wrapText="1"/>
    </xf>
    <xf numFmtId="165" fontId="6" fillId="0" borderId="8" xfId="0" applyNumberFormat="1" applyFont="1" applyBorder="1" applyAlignment="1">
      <alignment horizontal="left" vertical="top" wrapText="1"/>
    </xf>
    <xf numFmtId="165" fontId="6" fillId="0" borderId="8" xfId="0" applyNumberFormat="1" applyFont="1" applyBorder="1" applyAlignment="1">
      <alignment horizontal="center" vertical="top" wrapText="1"/>
    </xf>
    <xf numFmtId="165" fontId="6" fillId="0" borderId="7" xfId="0" applyNumberFormat="1" applyFont="1" applyBorder="1" applyAlignment="1">
      <alignment horizontal="center" vertical="top" wrapText="1"/>
    </xf>
    <xf numFmtId="164" fontId="8" fillId="0" borderId="1" xfId="0" applyFont="1" applyBorder="1" applyAlignment="1">
      <alignment vertical="top" wrapText="1"/>
    </xf>
    <xf numFmtId="165" fontId="6" fillId="0" borderId="12" xfId="0" applyNumberFormat="1" applyFont="1" applyFill="1" applyBorder="1" applyAlignment="1">
      <alignment horizontal="center" vertical="top" wrapText="1"/>
    </xf>
    <xf numFmtId="164" fontId="0" fillId="0" borderId="12" xfId="0" applyFill="1" applyBorder="1" applyAlignment="1">
      <alignment horizontal="center" vertical="top" wrapText="1"/>
    </xf>
    <xf numFmtId="164" fontId="14" fillId="0" borderId="15" xfId="0" applyFont="1" applyBorder="1" applyAlignment="1">
      <alignment vertical="top" wrapText="1"/>
    </xf>
    <xf numFmtId="165" fontId="6" fillId="0" borderId="22" xfId="0" applyNumberFormat="1" applyFont="1" applyBorder="1" applyAlignment="1">
      <alignment horizontal="left" vertical="top" wrapText="1"/>
    </xf>
    <xf numFmtId="164" fontId="6" fillId="0" borderId="3" xfId="0" applyFont="1" applyBorder="1" applyAlignment="1">
      <alignment vertical="top" wrapText="1"/>
    </xf>
    <xf numFmtId="165" fontId="6" fillId="0" borderId="11" xfId="0" applyNumberFormat="1" applyFont="1" applyBorder="1" applyAlignment="1">
      <alignment horizontal="left" vertical="top" wrapText="1"/>
    </xf>
    <xf numFmtId="166" fontId="6" fillId="0" borderId="9" xfId="0" applyNumberFormat="1" applyFont="1" applyFill="1" applyBorder="1" applyAlignment="1">
      <alignment horizontal="center" vertical="top" wrapText="1"/>
    </xf>
    <xf numFmtId="166" fontId="6" fillId="0" borderId="11" xfId="0" applyNumberFormat="1" applyFont="1" applyBorder="1" applyAlignment="1">
      <alignment horizontal="center" vertical="top" wrapText="1"/>
    </xf>
    <xf numFmtId="165" fontId="1" fillId="0" borderId="11" xfId="20" applyNumberFormat="1" applyFont="1" applyFill="1" applyBorder="1" applyAlignment="1" applyProtection="1">
      <alignment horizontal="center" vertical="top" wrapText="1"/>
      <protection/>
    </xf>
    <xf numFmtId="165" fontId="1" fillId="0" borderId="9" xfId="20" applyNumberFormat="1" applyFont="1" applyFill="1" applyBorder="1" applyAlignment="1" applyProtection="1">
      <alignment horizontal="center" vertical="top" wrapText="1"/>
      <protection/>
    </xf>
    <xf numFmtId="166" fontId="6" fillId="0" borderId="11" xfId="0" applyNumberFormat="1" applyFont="1" applyFill="1" applyBorder="1" applyAlignment="1">
      <alignment horizontal="center" vertical="top" wrapText="1"/>
    </xf>
    <xf numFmtId="164" fontId="0" fillId="0" borderId="9" xfId="0" applyBorder="1" applyAlignment="1">
      <alignment vertical="top" wrapText="1"/>
    </xf>
    <xf numFmtId="164" fontId="0" fillId="0" borderId="13" xfId="0" applyBorder="1" applyAlignment="1">
      <alignment vertical="top" wrapText="1"/>
    </xf>
    <xf numFmtId="165" fontId="10" fillId="0" borderId="12" xfId="20" applyNumberFormat="1" applyFont="1" applyFill="1" applyBorder="1" applyAlignment="1" applyProtection="1">
      <alignment horizontal="center" vertical="top" wrapText="1"/>
      <protection/>
    </xf>
    <xf numFmtId="164" fontId="8" fillId="0" borderId="18" xfId="0" applyFont="1" applyBorder="1" applyAlignment="1">
      <alignment vertical="top" wrapText="1"/>
    </xf>
    <xf numFmtId="164" fontId="6" fillId="0" borderId="16" xfId="0" applyFont="1" applyBorder="1" applyAlignment="1">
      <alignment horizontal="left" vertical="top" wrapText="1"/>
    </xf>
    <xf numFmtId="166" fontId="6" fillId="0" borderId="17" xfId="0" applyNumberFormat="1" applyFont="1" applyBorder="1" applyAlignment="1">
      <alignment horizontal="center" vertical="top" wrapText="1"/>
    </xf>
    <xf numFmtId="164" fontId="8" fillId="0" borderId="19" xfId="0" applyFont="1" applyBorder="1" applyAlignment="1">
      <alignment vertical="top" wrapText="1"/>
    </xf>
    <xf numFmtId="164" fontId="6" fillId="0" borderId="11" xfId="0" applyNumberFormat="1" applyFont="1" applyBorder="1" applyAlignment="1">
      <alignment horizontal="center" vertical="top" wrapText="1"/>
    </xf>
    <xf numFmtId="165" fontId="6" fillId="0" borderId="27" xfId="0" applyNumberFormat="1" applyFont="1" applyBorder="1" applyAlignment="1">
      <alignment vertical="top" wrapText="1"/>
    </xf>
    <xf numFmtId="164" fontId="0" fillId="0" borderId="9" xfId="0" applyBorder="1" applyAlignment="1">
      <alignment horizontal="left" vertical="top" wrapText="1"/>
    </xf>
    <xf numFmtId="164" fontId="6" fillId="0" borderId="9" xfId="0" applyFont="1" applyBorder="1" applyAlignment="1">
      <alignment horizontal="left" vertical="top" wrapText="1"/>
    </xf>
    <xf numFmtId="164" fontId="0" fillId="0" borderId="12" xfId="0" applyBorder="1" applyAlignment="1">
      <alignment horizontal="center"/>
    </xf>
    <xf numFmtId="164" fontId="6" fillId="0" borderId="20" xfId="0" applyFont="1" applyBorder="1" applyAlignment="1">
      <alignment vertical="top" wrapText="1"/>
    </xf>
    <xf numFmtId="165" fontId="8" fillId="0" borderId="8" xfId="0" applyNumberFormat="1" applyFont="1" applyBorder="1" applyAlignment="1">
      <alignment horizontal="left" vertical="top" wrapText="1"/>
    </xf>
    <xf numFmtId="165" fontId="6" fillId="0" borderId="13" xfId="0" applyNumberFormat="1" applyFont="1" applyBorder="1" applyAlignment="1">
      <alignment vertical="top" wrapText="1"/>
    </xf>
    <xf numFmtId="164" fontId="0" fillId="0" borderId="13" xfId="0" applyBorder="1" applyAlignment="1">
      <alignment horizontal="left" vertical="top" wrapText="1"/>
    </xf>
    <xf numFmtId="164" fontId="0" fillId="0" borderId="21" xfId="0" applyBorder="1" applyAlignment="1">
      <alignment horizontal="center" vertical="top" wrapText="1"/>
    </xf>
    <xf numFmtId="164" fontId="1" fillId="0" borderId="13" xfId="20" applyNumberFormat="1" applyFont="1" applyFill="1" applyBorder="1" applyAlignment="1" applyProtection="1">
      <alignment vertical="top" wrapText="1"/>
      <protection/>
    </xf>
    <xf numFmtId="164" fontId="0" fillId="0" borderId="11" xfId="0" applyFont="1" applyBorder="1" applyAlignment="1">
      <alignment horizontal="center" vertical="top" wrapText="1"/>
    </xf>
    <xf numFmtId="164" fontId="10" fillId="0" borderId="7" xfId="20" applyNumberFormat="1" applyFont="1" applyFill="1" applyBorder="1" applyAlignment="1" applyProtection="1">
      <alignment horizontal="center" vertical="top" wrapText="1"/>
      <protection/>
    </xf>
    <xf numFmtId="164" fontId="6" fillId="0" borderId="22" xfId="0" applyFont="1" applyBorder="1" applyAlignment="1">
      <alignment vertical="top" wrapText="1"/>
    </xf>
    <xf numFmtId="164" fontId="0" fillId="0" borderId="8" xfId="0" applyBorder="1" applyAlignment="1">
      <alignment horizontal="center" vertical="top" wrapText="1"/>
    </xf>
    <xf numFmtId="164" fontId="0" fillId="0" borderId="13" xfId="0" applyBorder="1" applyAlignment="1">
      <alignment horizontal="center"/>
    </xf>
    <xf numFmtId="165" fontId="10" fillId="0" borderId="21" xfId="20" applyNumberFormat="1" applyFont="1" applyFill="1" applyBorder="1" applyAlignment="1" applyProtection="1">
      <alignment vertical="top" wrapText="1"/>
      <protection/>
    </xf>
    <xf numFmtId="165" fontId="8" fillId="0" borderId="16" xfId="0" applyNumberFormat="1" applyFont="1" applyBorder="1" applyAlignment="1">
      <alignment horizontal="left" vertical="top" wrapText="1"/>
    </xf>
    <xf numFmtId="164" fontId="6" fillId="0" borderId="11" xfId="0" applyFont="1" applyBorder="1" applyAlignment="1">
      <alignment vertical="top" wrapText="1"/>
    </xf>
    <xf numFmtId="165" fontId="6" fillId="0" borderId="16" xfId="20" applyNumberFormat="1" applyFont="1" applyFill="1" applyBorder="1" applyAlignment="1" applyProtection="1">
      <alignment horizontal="center" vertical="top" wrapText="1"/>
      <protection/>
    </xf>
    <xf numFmtId="165" fontId="10" fillId="0" borderId="15" xfId="20" applyNumberFormat="1" applyFont="1" applyFill="1" applyBorder="1" applyAlignment="1" applyProtection="1">
      <alignment horizontal="center" vertical="top" wrapText="1"/>
      <protection/>
    </xf>
    <xf numFmtId="165" fontId="8" fillId="0" borderId="9" xfId="0" applyNumberFormat="1" applyFont="1" applyBorder="1" applyAlignment="1">
      <alignment horizontal="left" vertical="top" wrapText="1"/>
    </xf>
    <xf numFmtId="164" fontId="6" fillId="0" borderId="11" xfId="0" applyFont="1" applyBorder="1" applyAlignment="1">
      <alignment horizontal="center" vertical="top" wrapText="1"/>
    </xf>
    <xf numFmtId="164" fontId="0" fillId="0" borderId="1" xfId="0" applyBorder="1" applyAlignment="1">
      <alignment horizontal="center" vertical="top" wrapText="1"/>
    </xf>
    <xf numFmtId="164" fontId="0" fillId="0" borderId="1" xfId="0" applyBorder="1" applyAlignment="1">
      <alignment vertical="top" wrapText="1"/>
    </xf>
    <xf numFmtId="164" fontId="0" fillId="0" borderId="15" xfId="0" applyFont="1" applyBorder="1" applyAlignment="1">
      <alignment vertical="top" wrapText="1"/>
    </xf>
    <xf numFmtId="165" fontId="6" fillId="0" borderId="3" xfId="0" applyNumberFormat="1" applyFont="1" applyBorder="1" applyAlignment="1">
      <alignment horizontal="center" vertical="top" wrapText="1"/>
    </xf>
    <xf numFmtId="164" fontId="6" fillId="0" borderId="25" xfId="0" applyFont="1" applyBorder="1" applyAlignment="1">
      <alignment vertical="top" wrapText="1"/>
    </xf>
    <xf numFmtId="164" fontId="8" fillId="0" borderId="24" xfId="0" applyFont="1" applyBorder="1" applyAlignment="1">
      <alignment vertical="top" wrapText="1"/>
    </xf>
    <xf numFmtId="164" fontId="15" fillId="0" borderId="22" xfId="0" applyFont="1" applyBorder="1" applyAlignment="1">
      <alignment horizontal="left" vertical="top" wrapText="1"/>
    </xf>
    <xf numFmtId="165" fontId="6" fillId="0" borderId="17" xfId="20" applyNumberFormat="1" applyFont="1" applyFill="1" applyBorder="1" applyAlignment="1" applyProtection="1">
      <alignment horizontal="center" vertical="top" wrapText="1"/>
      <protection/>
    </xf>
    <xf numFmtId="165" fontId="10" fillId="0" borderId="16" xfId="20" applyNumberFormat="1" applyFont="1" applyFill="1" applyBorder="1" applyAlignment="1" applyProtection="1">
      <alignment horizontal="center" vertical="top" wrapText="1"/>
      <protection/>
    </xf>
    <xf numFmtId="164" fontId="0" fillId="0" borderId="17" xfId="0" applyFont="1" applyBorder="1" applyAlignment="1">
      <alignment horizontal="center" vertical="top" wrapText="1"/>
    </xf>
    <xf numFmtId="164" fontId="0" fillId="0" borderId="16" xfId="0" applyFont="1" applyBorder="1" applyAlignment="1">
      <alignment horizontal="center" vertical="top" wrapText="1"/>
    </xf>
    <xf numFmtId="164" fontId="4" fillId="0" borderId="24" xfId="0" applyFont="1" applyBorder="1" applyAlignment="1">
      <alignment vertical="top" wrapText="1"/>
    </xf>
    <xf numFmtId="169" fontId="6" fillId="0" borderId="17" xfId="0" applyNumberFormat="1" applyFont="1" applyBorder="1" applyAlignment="1">
      <alignment horizontal="center" vertical="top" wrapText="1"/>
    </xf>
    <xf numFmtId="164" fontId="0" fillId="0" borderId="25" xfId="0" applyBorder="1" applyAlignment="1">
      <alignment vertical="top" wrapText="1"/>
    </xf>
    <xf numFmtId="164" fontId="6" fillId="0" borderId="16" xfId="0" applyFont="1" applyBorder="1" applyAlignment="1">
      <alignment horizontal="center" vertical="top" wrapText="1"/>
    </xf>
    <xf numFmtId="164" fontId="6" fillId="0" borderId="0" xfId="0" applyFont="1" applyBorder="1" applyAlignment="1">
      <alignment horizontal="center"/>
    </xf>
    <xf numFmtId="164" fontId="6" fillId="0" borderId="9" xfId="0" applyFont="1" applyBorder="1" applyAlignment="1">
      <alignment horizontal="center" vertical="top" wrapText="1"/>
    </xf>
    <xf numFmtId="164" fontId="6" fillId="0" borderId="12" xfId="0" applyFont="1" applyBorder="1" applyAlignment="1">
      <alignment vertical="top" wrapText="1"/>
    </xf>
    <xf numFmtId="165" fontId="8" fillId="0" borderId="22" xfId="0" applyNumberFormat="1" applyFont="1" applyBorder="1" applyAlignment="1">
      <alignment horizontal="left" vertical="top" wrapText="1"/>
    </xf>
    <xf numFmtId="164" fontId="8" fillId="0" borderId="25" xfId="0" applyFont="1" applyBorder="1" applyAlignment="1">
      <alignment vertical="top" wrapText="1"/>
    </xf>
    <xf numFmtId="164" fontId="6" fillId="0" borderId="26" xfId="0" applyFont="1" applyBorder="1" applyAlignment="1">
      <alignment vertical="top" wrapText="1"/>
    </xf>
    <xf numFmtId="164" fontId="10" fillId="0" borderId="12" xfId="20" applyNumberFormat="1" applyFont="1" applyFill="1" applyBorder="1" applyAlignment="1" applyProtection="1">
      <alignment horizontal="center" vertical="top" wrapText="1"/>
      <protection/>
    </xf>
    <xf numFmtId="164" fontId="4" fillId="0" borderId="9" xfId="0" applyFont="1" applyBorder="1" applyAlignment="1">
      <alignment horizontal="left" vertical="top" wrapText="1"/>
    </xf>
    <xf numFmtId="164" fontId="6" fillId="0" borderId="19" xfId="0" applyFont="1" applyBorder="1" applyAlignment="1">
      <alignment vertical="top" wrapText="1"/>
    </xf>
    <xf numFmtId="164" fontId="8" fillId="0" borderId="16" xfId="0" applyFont="1" applyBorder="1" applyAlignment="1">
      <alignment horizontal="left" vertical="top" wrapText="1"/>
    </xf>
    <xf numFmtId="164" fontId="6" fillId="0" borderId="15" xfId="0" applyFont="1" applyBorder="1" applyAlignment="1">
      <alignment horizontal="center" vertical="top" wrapText="1"/>
    </xf>
    <xf numFmtId="164" fontId="0" fillId="0" borderId="19" xfId="0" applyBorder="1" applyAlignment="1">
      <alignment/>
    </xf>
    <xf numFmtId="164" fontId="0" fillId="0" borderId="9" xfId="0" applyFill="1" applyBorder="1" applyAlignment="1">
      <alignment horizontal="center"/>
    </xf>
    <xf numFmtId="164" fontId="0" fillId="0" borderId="11" xfId="0" applyBorder="1" applyAlignment="1">
      <alignment horizontal="center"/>
    </xf>
    <xf numFmtId="164" fontId="0" fillId="0" borderId="1" xfId="0" applyBorder="1" applyAlignment="1">
      <alignment horizontal="center"/>
    </xf>
    <xf numFmtId="164" fontId="6" fillId="0" borderId="13" xfId="0" applyFont="1" applyBorder="1" applyAlignment="1">
      <alignment horizontal="left" vertical="center"/>
    </xf>
    <xf numFmtId="164" fontId="6" fillId="0" borderId="13" xfId="0" applyFont="1" applyBorder="1" applyAlignment="1">
      <alignment horizontal="center" vertical="center"/>
    </xf>
    <xf numFmtId="165" fontId="6" fillId="0" borderId="8" xfId="0" applyNumberFormat="1" applyFont="1" applyBorder="1" applyAlignment="1">
      <alignment horizontal="center" vertical="center"/>
    </xf>
    <xf numFmtId="165" fontId="6" fillId="0" borderId="21" xfId="0" applyNumberFormat="1" applyFont="1" applyBorder="1" applyAlignment="1">
      <alignment horizontal="center" vertical="center"/>
    </xf>
    <xf numFmtId="164" fontId="10" fillId="0" borderId="7" xfId="20" applyNumberFormat="1" applyFont="1" applyFill="1" applyBorder="1" applyAlignment="1" applyProtection="1">
      <alignment horizontal="center" vertical="center"/>
      <protection/>
    </xf>
    <xf numFmtId="164" fontId="1" fillId="0" borderId="16" xfId="20" applyNumberFormat="1" applyFont="1" applyFill="1" applyBorder="1" applyAlignment="1" applyProtection="1">
      <alignment horizontal="center" vertical="top" wrapText="1"/>
      <protection/>
    </xf>
    <xf numFmtId="164" fontId="6" fillId="0" borderId="0" xfId="0" applyFont="1" applyBorder="1" applyAlignment="1">
      <alignment horizontal="center" vertical="top" wrapText="1"/>
    </xf>
    <xf numFmtId="164" fontId="1" fillId="0" borderId="9" xfId="20" applyNumberFormat="1" applyFill="1" applyBorder="1" applyAlignment="1" applyProtection="1">
      <alignment horizontal="center" vertical="top" wrapText="1"/>
      <protection/>
    </xf>
    <xf numFmtId="164" fontId="0" fillId="0" borderId="13" xfId="0" applyBorder="1" applyAlignment="1">
      <alignment horizontal="left"/>
    </xf>
    <xf numFmtId="165" fontId="6" fillId="0" borderId="7" xfId="0" applyNumberFormat="1" applyFont="1" applyBorder="1" applyAlignment="1">
      <alignment horizontal="center" vertical="center"/>
    </xf>
    <xf numFmtId="164" fontId="8" fillId="0" borderId="16" xfId="0" applyFont="1" applyBorder="1" applyAlignment="1">
      <alignment horizontal="left" vertical="center" wrapText="1"/>
    </xf>
    <xf numFmtId="164" fontId="6" fillId="0" borderId="9" xfId="0" applyFont="1" applyBorder="1" applyAlignment="1">
      <alignment horizontal="center" vertical="center"/>
    </xf>
    <xf numFmtId="164" fontId="6" fillId="0" borderId="9" xfId="0" applyFont="1" applyBorder="1" applyAlignment="1">
      <alignment horizontal="left" vertical="center"/>
    </xf>
    <xf numFmtId="165" fontId="6" fillId="0" borderId="0" xfId="0" applyNumberFormat="1" applyFont="1" applyBorder="1" applyAlignment="1">
      <alignment horizontal="center" vertical="center"/>
    </xf>
    <xf numFmtId="164" fontId="6" fillId="0" borderId="16" xfId="0" applyFont="1" applyBorder="1" applyAlignment="1">
      <alignment horizontal="left" vertical="center" wrapText="1"/>
    </xf>
    <xf numFmtId="166" fontId="6" fillId="0" borderId="16" xfId="0" applyNumberFormat="1" applyFont="1" applyBorder="1" applyAlignment="1">
      <alignment horizontal="center" vertical="top" wrapText="1"/>
    </xf>
    <xf numFmtId="164" fontId="6" fillId="0" borderId="12" xfId="20" applyNumberFormat="1" applyFont="1" applyFill="1" applyBorder="1" applyAlignment="1" applyProtection="1">
      <alignment horizontal="left" vertical="center"/>
      <protection/>
    </xf>
    <xf numFmtId="165" fontId="6" fillId="0" borderId="11" xfId="0" applyNumberFormat="1" applyFont="1" applyBorder="1" applyAlignment="1">
      <alignment horizontal="center" vertical="center"/>
    </xf>
    <xf numFmtId="164" fontId="6" fillId="0" borderId="12" xfId="20" applyNumberFormat="1" applyFont="1" applyFill="1" applyBorder="1" applyAlignment="1" applyProtection="1">
      <alignment horizontal="center" vertical="center"/>
      <protection/>
    </xf>
    <xf numFmtId="164" fontId="0" fillId="0" borderId="9" xfId="0" applyBorder="1" applyAlignment="1">
      <alignment horizontal="left" vertical="center"/>
    </xf>
    <xf numFmtId="164" fontId="10" fillId="0" borderId="12" xfId="20" applyNumberFormat="1" applyFont="1" applyFill="1" applyBorder="1" applyAlignment="1" applyProtection="1">
      <alignment horizontal="center" vertical="center"/>
      <protection/>
    </xf>
    <xf numFmtId="164" fontId="6" fillId="0" borderId="13" xfId="0" applyFont="1" applyBorder="1" applyAlignment="1">
      <alignment horizontal="left" vertical="center" wrapText="1"/>
    </xf>
    <xf numFmtId="164" fontId="0" fillId="0" borderId="9" xfId="0" applyBorder="1" applyAlignment="1">
      <alignment horizontal="left"/>
    </xf>
    <xf numFmtId="164" fontId="6" fillId="0" borderId="28" xfId="20" applyNumberFormat="1" applyFont="1" applyFill="1" applyBorder="1" applyAlignment="1" applyProtection="1">
      <alignment horizontal="left" vertical="center" wrapText="1"/>
      <protection/>
    </xf>
    <xf numFmtId="164" fontId="0" fillId="0" borderId="11" xfId="0" applyBorder="1" applyAlignment="1">
      <alignment horizontal="left" vertical="center" wrapText="1"/>
    </xf>
    <xf numFmtId="164" fontId="0" fillId="0" borderId="29" xfId="0" applyFont="1" applyBorder="1" applyAlignment="1">
      <alignment vertical="center" wrapText="1"/>
    </xf>
    <xf numFmtId="164" fontId="0" fillId="0" borderId="21" xfId="0" applyBorder="1" applyAlignment="1">
      <alignment vertical="center"/>
    </xf>
    <xf numFmtId="164" fontId="6" fillId="0" borderId="16" xfId="0" applyFont="1" applyBorder="1" applyAlignment="1">
      <alignment horizontal="center" vertical="center" wrapText="1"/>
    </xf>
    <xf numFmtId="164" fontId="0" fillId="0" borderId="9" xfId="0" applyBorder="1" applyAlignment="1">
      <alignment horizontal="center" vertical="center" wrapText="1"/>
    </xf>
    <xf numFmtId="164" fontId="1" fillId="0" borderId="27" xfId="20" applyNumberFormat="1" applyFont="1" applyFill="1" applyBorder="1" applyAlignment="1" applyProtection="1">
      <alignment horizontal="center" vertical="center"/>
      <protection/>
    </xf>
    <xf numFmtId="164" fontId="0" fillId="0" borderId="27" xfId="0" applyBorder="1" applyAlignment="1">
      <alignment vertical="center" wrapText="1"/>
    </xf>
    <xf numFmtId="164" fontId="6" fillId="0" borderId="13" xfId="0" applyFont="1" applyBorder="1" applyAlignment="1">
      <alignment horizontal="left" vertical="top" wrapText="1"/>
    </xf>
    <xf numFmtId="164" fontId="0" fillId="0" borderId="29" xfId="0" applyBorder="1" applyAlignment="1">
      <alignment vertical="center" wrapText="1"/>
    </xf>
    <xf numFmtId="164" fontId="8" fillId="0" borderId="18" xfId="0" applyFont="1" applyFill="1" applyBorder="1" applyAlignment="1">
      <alignment vertical="top" wrapText="1"/>
    </xf>
    <xf numFmtId="165" fontId="6" fillId="0" borderId="0" xfId="0" applyNumberFormat="1" applyFont="1" applyFill="1" applyBorder="1" applyAlignment="1">
      <alignment horizontal="center" vertical="top" wrapText="1"/>
    </xf>
    <xf numFmtId="164" fontId="4" fillId="0" borderId="9" xfId="0" applyFont="1" applyFill="1" applyBorder="1" applyAlignment="1">
      <alignment horizontal="left"/>
    </xf>
    <xf numFmtId="164" fontId="6" fillId="0" borderId="16" xfId="0" applyFont="1" applyFill="1" applyBorder="1" applyAlignment="1">
      <alignment horizontal="center" vertical="center" wrapText="1"/>
    </xf>
    <xf numFmtId="164" fontId="0" fillId="0" borderId="9" xfId="0" applyFont="1" applyFill="1" applyBorder="1" applyAlignment="1">
      <alignment horizontal="left"/>
    </xf>
    <xf numFmtId="165" fontId="6" fillId="0" borderId="1"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11" xfId="0" applyNumberFormat="1" applyFont="1" applyFill="1" applyBorder="1" applyAlignment="1">
      <alignment horizontal="center" vertical="center"/>
    </xf>
    <xf numFmtId="164" fontId="6" fillId="0" borderId="9" xfId="0" applyFont="1" applyFill="1" applyBorder="1" applyAlignment="1">
      <alignment horizontal="center" vertical="center"/>
    </xf>
    <xf numFmtId="164" fontId="0" fillId="0" borderId="11" xfId="0" applyFont="1" applyFill="1" applyBorder="1" applyAlignment="1">
      <alignment horizontal="center" vertical="center"/>
    </xf>
    <xf numFmtId="164" fontId="6" fillId="0" borderId="16" xfId="0" applyFont="1" applyFill="1" applyBorder="1" applyAlignment="1">
      <alignment horizontal="center" vertical="top" wrapText="1"/>
    </xf>
    <xf numFmtId="165" fontId="6" fillId="0" borderId="9" xfId="0" applyNumberFormat="1" applyFont="1" applyFill="1" applyBorder="1" applyAlignment="1">
      <alignment horizontal="center" vertical="center"/>
    </xf>
    <xf numFmtId="164" fontId="0" fillId="0" borderId="27" xfId="0" applyFill="1" applyBorder="1" applyAlignment="1">
      <alignment vertical="center" wrapText="1"/>
    </xf>
    <xf numFmtId="164" fontId="0" fillId="0" borderId="11" xfId="0" applyFill="1" applyBorder="1" applyAlignment="1">
      <alignment vertical="center"/>
    </xf>
    <xf numFmtId="164" fontId="6" fillId="0" borderId="19" xfId="0" applyFont="1" applyFill="1" applyBorder="1" applyAlignment="1">
      <alignment vertical="top" wrapText="1"/>
    </xf>
    <xf numFmtId="165" fontId="6" fillId="0" borderId="13" xfId="0" applyNumberFormat="1" applyFont="1" applyFill="1" applyBorder="1" applyAlignment="1">
      <alignment horizontal="center" vertical="top" wrapText="1"/>
    </xf>
    <xf numFmtId="164" fontId="6" fillId="0" borderId="11" xfId="0" applyFont="1" applyFill="1" applyBorder="1" applyAlignment="1">
      <alignment horizontal="center" vertical="center"/>
    </xf>
    <xf numFmtId="164" fontId="0" fillId="0" borderId="13" xfId="0" applyFill="1" applyBorder="1" applyAlignment="1">
      <alignment horizontal="left"/>
    </xf>
    <xf numFmtId="165" fontId="6" fillId="0" borderId="5" xfId="0" applyNumberFormat="1" applyFont="1" applyFill="1" applyBorder="1" applyAlignment="1">
      <alignment horizontal="center" vertical="top" wrapText="1"/>
    </xf>
    <xf numFmtId="164" fontId="6" fillId="0" borderId="30" xfId="20" applyNumberFormat="1" applyFont="1" applyFill="1" applyBorder="1" applyAlignment="1" applyProtection="1">
      <alignment horizontal="left" vertical="center" wrapText="1"/>
      <protection/>
    </xf>
    <xf numFmtId="164" fontId="0" fillId="0" borderId="19" xfId="0" applyFill="1" applyBorder="1" applyAlignment="1">
      <alignment vertical="top" wrapText="1"/>
    </xf>
    <xf numFmtId="164" fontId="8" fillId="0" borderId="20" xfId="0" applyFont="1" applyBorder="1" applyAlignment="1">
      <alignment vertical="top" wrapText="1"/>
    </xf>
    <xf numFmtId="164" fontId="6" fillId="0" borderId="13" xfId="0" applyFont="1" applyBorder="1" applyAlignment="1">
      <alignment horizontal="center" vertical="top" wrapText="1"/>
    </xf>
    <xf numFmtId="164" fontId="6" fillId="0" borderId="8" xfId="0" applyFont="1" applyBorder="1" applyAlignment="1">
      <alignment horizontal="center" vertical="top" wrapText="1"/>
    </xf>
    <xf numFmtId="164" fontId="0" fillId="0" borderId="21" xfId="0" applyBorder="1" applyAlignment="1">
      <alignment horizontal="left" vertical="center" wrapText="1"/>
    </xf>
    <xf numFmtId="164" fontId="6" fillId="0" borderId="0" xfId="0" applyFont="1" applyBorder="1" applyAlignment="1">
      <alignment horizontal="center" vertical="center"/>
    </xf>
    <xf numFmtId="164" fontId="6" fillId="0" borderId="0" xfId="0" applyFont="1" applyBorder="1" applyAlignment="1">
      <alignment horizontal="left" vertical="center" wrapText="1"/>
    </xf>
    <xf numFmtId="164" fontId="0" fillId="0" borderId="0" xfId="0" applyBorder="1" applyAlignment="1">
      <alignment horizontal="left"/>
    </xf>
    <xf numFmtId="164" fontId="10" fillId="0" borderId="0" xfId="20" applyNumberFormat="1" applyFont="1" applyFill="1" applyBorder="1" applyAlignment="1" applyProtection="1">
      <alignment horizontal="center" vertical="center"/>
      <protection/>
    </xf>
    <xf numFmtId="164" fontId="0" fillId="0" borderId="0" xfId="0" applyBorder="1" applyAlignment="1">
      <alignment/>
    </xf>
    <xf numFmtId="164" fontId="0" fillId="0" borderId="0" xfId="0" applyBorder="1" applyAlignment="1">
      <alignment vertical="top"/>
    </xf>
    <xf numFmtId="165" fontId="8" fillId="0" borderId="15" xfId="0" applyNumberFormat="1" applyFont="1" applyBorder="1" applyAlignment="1">
      <alignment horizontal="center"/>
    </xf>
    <xf numFmtId="164" fontId="8" fillId="0" borderId="5" xfId="0" applyFont="1" applyBorder="1" applyAlignment="1">
      <alignment horizontal="left"/>
    </xf>
    <xf numFmtId="164" fontId="8" fillId="0" borderId="16" xfId="0" applyFont="1" applyBorder="1" applyAlignment="1">
      <alignment horizontal="center"/>
    </xf>
    <xf numFmtId="164" fontId="8" fillId="0" borderId="28" xfId="0" applyFont="1" applyBorder="1" applyAlignment="1">
      <alignment horizontal="center"/>
    </xf>
    <xf numFmtId="164" fontId="8" fillId="0" borderId="14" xfId="0" applyFont="1" applyBorder="1" applyAlignment="1">
      <alignment horizontal="left"/>
    </xf>
    <xf numFmtId="164" fontId="8" fillId="0" borderId="29" xfId="0" applyFont="1" applyBorder="1" applyAlignment="1">
      <alignment horizontal="center"/>
    </xf>
    <xf numFmtId="164" fontId="8" fillId="0" borderId="15" xfId="0" applyFont="1" applyBorder="1" applyAlignment="1">
      <alignment horizontal="left" vertical="top" wrapText="1"/>
    </xf>
    <xf numFmtId="164" fontId="6" fillId="0" borderId="28" xfId="0" applyFont="1" applyBorder="1" applyAlignment="1">
      <alignment vertical="top" wrapText="1"/>
    </xf>
    <xf numFmtId="164" fontId="0" fillId="0" borderId="14" xfId="0" applyBorder="1" applyAlignment="1">
      <alignment vertical="top" wrapText="1"/>
    </xf>
    <xf numFmtId="165" fontId="6" fillId="0" borderId="14" xfId="0" applyNumberFormat="1" applyFont="1" applyBorder="1" applyAlignment="1">
      <alignment horizontal="center" vertical="top" wrapText="1"/>
    </xf>
    <xf numFmtId="164" fontId="6" fillId="0" borderId="21" xfId="0" applyFont="1" applyBorder="1" applyAlignment="1">
      <alignment horizontal="center" vertical="top" wrapText="1"/>
    </xf>
    <xf numFmtId="164" fontId="0" fillId="0" borderId="29" xfId="0" applyBorder="1" applyAlignment="1">
      <alignment vertical="top" wrapText="1"/>
    </xf>
    <xf numFmtId="164" fontId="8" fillId="0" borderId="24" xfId="0" applyFont="1" applyBorder="1" applyAlignment="1">
      <alignment horizontal="left" vertical="top" wrapText="1"/>
    </xf>
    <xf numFmtId="164" fontId="1" fillId="0" borderId="17" xfId="20" applyNumberFormat="1" applyFont="1" applyFill="1" applyBorder="1" applyAlignment="1" applyProtection="1">
      <alignment horizontal="center" vertical="top" wrapText="1"/>
      <protection/>
    </xf>
    <xf numFmtId="164" fontId="10" fillId="0" borderId="28" xfId="20" applyNumberFormat="1" applyFont="1" applyFill="1" applyBorder="1" applyAlignment="1" applyProtection="1">
      <alignment vertical="top" wrapText="1"/>
      <protection/>
    </xf>
    <xf numFmtId="164" fontId="8" fillId="0" borderId="25" xfId="0" applyFont="1" applyBorder="1" applyAlignment="1">
      <alignment horizontal="left" vertical="top" wrapText="1"/>
    </xf>
    <xf numFmtId="164" fontId="0" fillId="0" borderId="9" xfId="0" applyBorder="1" applyAlignment="1">
      <alignment/>
    </xf>
    <xf numFmtId="164" fontId="1" fillId="0" borderId="9" xfId="20" applyNumberFormat="1" applyFont="1" applyFill="1" applyBorder="1" applyAlignment="1" applyProtection="1">
      <alignment horizontal="center" vertical="top" wrapText="1"/>
      <protection/>
    </xf>
    <xf numFmtId="164" fontId="0" fillId="0" borderId="12" xfId="0" applyBorder="1" applyAlignment="1">
      <alignment/>
    </xf>
    <xf numFmtId="164" fontId="0" fillId="0" borderId="1" xfId="0" applyBorder="1" applyAlignment="1">
      <alignment/>
    </xf>
    <xf numFmtId="164" fontId="1" fillId="0" borderId="9" xfId="20" applyNumberFormat="1" applyFont="1" applyFill="1" applyBorder="1" applyAlignment="1" applyProtection="1">
      <alignment vertical="top" wrapText="1"/>
      <protection/>
    </xf>
    <xf numFmtId="164" fontId="6" fillId="0" borderId="27" xfId="0" applyFont="1" applyBorder="1" applyAlignment="1">
      <alignment vertical="top" wrapText="1"/>
    </xf>
    <xf numFmtId="164" fontId="10" fillId="0" borderId="13" xfId="20" applyNumberFormat="1" applyFont="1" applyFill="1" applyBorder="1" applyAlignment="1" applyProtection="1">
      <alignment horizontal="center" vertical="top" wrapText="1"/>
      <protection/>
    </xf>
    <xf numFmtId="164" fontId="8" fillId="0" borderId="26" xfId="0" applyFont="1" applyBorder="1" applyAlignment="1">
      <alignment horizontal="left" vertical="top" wrapText="1"/>
    </xf>
    <xf numFmtId="165" fontId="8" fillId="0" borderId="13" xfId="0" applyNumberFormat="1" applyFont="1" applyBorder="1" applyAlignment="1">
      <alignment horizontal="left" vertical="top" wrapText="1"/>
    </xf>
    <xf numFmtId="164" fontId="6" fillId="0" borderId="29" xfId="0" applyFont="1" applyBorder="1" applyAlignment="1">
      <alignment vertical="top" wrapText="1"/>
    </xf>
    <xf numFmtId="164" fontId="8" fillId="0" borderId="18" xfId="0" applyFont="1" applyBorder="1" applyAlignment="1">
      <alignment horizontal="left" vertical="top" wrapText="1"/>
    </xf>
    <xf numFmtId="164" fontId="6" fillId="0" borderId="5" xfId="0" applyFont="1" applyBorder="1" applyAlignment="1">
      <alignment horizontal="center" vertical="top" wrapText="1"/>
    </xf>
    <xf numFmtId="164" fontId="0" fillId="0" borderId="0" xfId="0" applyFont="1" applyBorder="1" applyAlignment="1">
      <alignment/>
    </xf>
    <xf numFmtId="164" fontId="8" fillId="0" borderId="19" xfId="0" applyFont="1" applyBorder="1" applyAlignment="1">
      <alignment horizontal="left" vertical="top" wrapText="1"/>
    </xf>
    <xf numFmtId="164" fontId="10" fillId="0" borderId="9" xfId="20" applyNumberFormat="1" applyFont="1" applyFill="1" applyBorder="1" applyAlignment="1" applyProtection="1">
      <alignment horizontal="center" vertical="top" wrapText="1"/>
      <protection/>
    </xf>
    <xf numFmtId="164" fontId="6" fillId="0" borderId="19" xfId="0" applyFont="1" applyBorder="1" applyAlignment="1">
      <alignment horizontal="left" vertical="top" wrapText="1"/>
    </xf>
    <xf numFmtId="164" fontId="8" fillId="0" borderId="20" xfId="0" applyFont="1" applyBorder="1" applyAlignment="1">
      <alignment horizontal="left" vertical="top" wrapText="1"/>
    </xf>
    <xf numFmtId="164" fontId="6" fillId="0" borderId="13" xfId="0" applyFont="1" applyBorder="1" applyAlignment="1">
      <alignment vertical="top" wrapText="1"/>
    </xf>
    <xf numFmtId="164" fontId="0" fillId="0" borderId="13" xfId="0" applyBorder="1" applyAlignment="1">
      <alignment/>
    </xf>
    <xf numFmtId="164" fontId="6" fillId="0" borderId="9" xfId="0" applyFont="1" applyBorder="1" applyAlignment="1">
      <alignment vertical="top" wrapText="1"/>
    </xf>
    <xf numFmtId="164" fontId="8" fillId="0" borderId="1" xfId="0" applyFont="1" applyBorder="1" applyAlignment="1">
      <alignment horizontal="left" vertical="top" wrapText="1"/>
    </xf>
    <xf numFmtId="164" fontId="10" fillId="0" borderId="11" xfId="20" applyNumberFormat="1" applyFont="1" applyFill="1" applyBorder="1" applyAlignment="1" applyProtection="1">
      <alignment horizontal="center" vertical="top" wrapText="1"/>
      <protection/>
    </xf>
    <xf numFmtId="164" fontId="4" fillId="0" borderId="31" xfId="0" applyFont="1" applyBorder="1" applyAlignment="1">
      <alignment vertical="center"/>
    </xf>
    <xf numFmtId="165" fontId="8" fillId="0" borderId="16" xfId="0" applyNumberFormat="1" applyFont="1" applyBorder="1" applyAlignment="1">
      <alignment vertical="top" wrapText="1"/>
    </xf>
    <xf numFmtId="165" fontId="8" fillId="0" borderId="9" xfId="0" applyNumberFormat="1" applyFont="1" applyBorder="1" applyAlignment="1">
      <alignment vertical="top" wrapText="1"/>
    </xf>
    <xf numFmtId="164" fontId="0" fillId="0" borderId="9" xfId="0" applyFont="1" applyBorder="1" applyAlignment="1">
      <alignment horizontal="center" vertical="top" wrapText="1"/>
    </xf>
    <xf numFmtId="164" fontId="0" fillId="0" borderId="0" xfId="0" applyFont="1" applyBorder="1" applyAlignment="1">
      <alignment horizontal="center" wrapText="1"/>
    </xf>
    <xf numFmtId="164" fontId="0" fillId="0" borderId="3" xfId="0" applyBorder="1" applyAlignment="1">
      <alignment vertical="top" wrapText="1"/>
    </xf>
    <xf numFmtId="164" fontId="0" fillId="0" borderId="0" xfId="0" applyBorder="1" applyAlignment="1">
      <alignment wrapText="1"/>
    </xf>
    <xf numFmtId="164" fontId="0" fillId="0" borderId="12" xfId="0" applyFill="1" applyBorder="1" applyAlignment="1">
      <alignment vertical="top" wrapText="1"/>
    </xf>
    <xf numFmtId="164" fontId="6" fillId="0" borderId="1" xfId="0" applyFont="1" applyBorder="1" applyAlignment="1">
      <alignment horizontal="left" vertical="top" wrapText="1"/>
    </xf>
    <xf numFmtId="164" fontId="0" fillId="0" borderId="3" xfId="0" applyFill="1" applyBorder="1" applyAlignment="1">
      <alignment vertical="top" wrapText="1"/>
    </xf>
    <xf numFmtId="165" fontId="8" fillId="0" borderId="1" xfId="0" applyNumberFormat="1" applyFont="1" applyBorder="1" applyAlignment="1">
      <alignment horizontal="left" vertical="top" wrapText="1"/>
    </xf>
    <xf numFmtId="164" fontId="0" fillId="0" borderId="12" xfId="0" applyBorder="1" applyAlignment="1">
      <alignment vertical="top" wrapText="1"/>
    </xf>
    <xf numFmtId="164" fontId="0" fillId="0" borderId="1" xfId="0" applyBorder="1" applyAlignment="1">
      <alignment horizontal="left" vertical="top" wrapText="1"/>
    </xf>
    <xf numFmtId="164" fontId="0" fillId="0" borderId="7" xfId="0" applyBorder="1" applyAlignment="1">
      <alignment vertical="top" wrapText="1"/>
    </xf>
    <xf numFmtId="164" fontId="0" fillId="0" borderId="0" xfId="0" applyBorder="1" applyAlignment="1">
      <alignment vertical="center"/>
    </xf>
    <xf numFmtId="164" fontId="0" fillId="0" borderId="0" xfId="0" applyBorder="1" applyAlignment="1">
      <alignment horizontal="center" vertical="top" wrapText="1"/>
    </xf>
    <xf numFmtId="164" fontId="10" fillId="0" borderId="0" xfId="0" applyFont="1" applyBorder="1" applyAlignment="1">
      <alignment wrapText="1"/>
    </xf>
    <xf numFmtId="164" fontId="0" fillId="0" borderId="0" xfId="0" applyAlignment="1">
      <alignment vertical="top" wrapText="1"/>
    </xf>
    <xf numFmtId="164" fontId="6" fillId="0" borderId="0" xfId="0" applyFont="1" applyBorder="1" applyAlignment="1">
      <alignment horizontal="left" vertical="top" wrapText="1"/>
    </xf>
    <xf numFmtId="164" fontId="6" fillId="0" borderId="25" xfId="0" applyFont="1" applyBorder="1" applyAlignment="1">
      <alignment horizontal="left" vertical="top" wrapText="1"/>
    </xf>
    <xf numFmtId="168" fontId="6" fillId="0" borderId="11" xfId="0" applyNumberFormat="1" applyFont="1" applyBorder="1" applyAlignment="1">
      <alignment horizontal="center" vertical="top" wrapText="1"/>
    </xf>
    <xf numFmtId="164" fontId="6" fillId="0" borderId="26" xfId="0" applyFont="1" applyBorder="1" applyAlignment="1">
      <alignment horizontal="left" vertical="top" wrapText="1"/>
    </xf>
    <xf numFmtId="164" fontId="0" fillId="0" borderId="25" xfId="0" applyBorder="1" applyAlignment="1">
      <alignment horizontal="left" vertical="top" wrapText="1"/>
    </xf>
    <xf numFmtId="164" fontId="0" fillId="0" borderId="26" xfId="0" applyBorder="1" applyAlignment="1">
      <alignment horizontal="left" vertical="top" wrapText="1"/>
    </xf>
    <xf numFmtId="165" fontId="1" fillId="0" borderId="16" xfId="20" applyNumberFormat="1" applyFont="1" applyFill="1" applyBorder="1" applyAlignment="1" applyProtection="1">
      <alignment horizontal="center" vertical="top" wrapText="1"/>
      <protection/>
    </xf>
    <xf numFmtId="164" fontId="4" fillId="0" borderId="0" xfId="0" applyFont="1" applyFill="1" applyBorder="1" applyAlignment="1">
      <alignment horizontal="center"/>
    </xf>
    <xf numFmtId="164" fontId="7" fillId="0" borderId="0" xfId="0" applyFont="1" applyAlignment="1">
      <alignment/>
    </xf>
    <xf numFmtId="164" fontId="4" fillId="0" borderId="4" xfId="0" applyFont="1" applyFill="1" applyBorder="1" applyAlignment="1">
      <alignment horizontal="center" vertical="top"/>
    </xf>
    <xf numFmtId="164" fontId="4" fillId="0" borderId="2" xfId="0" applyFont="1" applyBorder="1" applyAlignment="1">
      <alignment horizontal="left"/>
    </xf>
    <xf numFmtId="165" fontId="4" fillId="0" borderId="2" xfId="0" applyNumberFormat="1" applyFont="1" applyBorder="1" applyAlignment="1">
      <alignment horizontal="center"/>
    </xf>
    <xf numFmtId="165" fontId="4" fillId="0" borderId="5" xfId="0" applyNumberFormat="1" applyFont="1" applyBorder="1" applyAlignment="1">
      <alignment horizontal="center"/>
    </xf>
    <xf numFmtId="165" fontId="4" fillId="0" borderId="17" xfId="0" applyNumberFormat="1" applyFont="1" applyBorder="1" applyAlignment="1">
      <alignment horizontal="center"/>
    </xf>
    <xf numFmtId="164" fontId="4" fillId="0" borderId="6" xfId="0" applyFont="1" applyBorder="1" applyAlignment="1">
      <alignment/>
    </xf>
    <xf numFmtId="164" fontId="4" fillId="0" borderId="6" xfId="0" applyFont="1" applyBorder="1" applyAlignment="1">
      <alignment horizontal="center"/>
    </xf>
    <xf numFmtId="164" fontId="4" fillId="0" borderId="8" xfId="0" applyFont="1" applyBorder="1" applyAlignment="1">
      <alignment horizontal="center"/>
    </xf>
    <xf numFmtId="164" fontId="4" fillId="0" borderId="21" xfId="0" applyFont="1" applyBorder="1" applyAlignment="1">
      <alignment horizontal="center"/>
    </xf>
    <xf numFmtId="165" fontId="6" fillId="0" borderId="28" xfId="0" applyNumberFormat="1" applyFont="1" applyBorder="1" applyAlignment="1">
      <alignment horizontal="center" vertical="top" wrapText="1"/>
    </xf>
    <xf numFmtId="164" fontId="0" fillId="0" borderId="0" xfId="0" applyFill="1" applyBorder="1" applyAlignment="1">
      <alignment/>
    </xf>
    <xf numFmtId="164" fontId="16" fillId="0" borderId="9" xfId="0" applyFont="1" applyBorder="1" applyAlignment="1">
      <alignment horizontal="left" vertical="top" wrapText="1"/>
    </xf>
    <xf numFmtId="165" fontId="6" fillId="0" borderId="27" xfId="0" applyNumberFormat="1" applyFont="1" applyBorder="1" applyAlignment="1">
      <alignment horizontal="center" vertical="top" wrapText="1"/>
    </xf>
    <xf numFmtId="165" fontId="8" fillId="0" borderId="13" xfId="0" applyNumberFormat="1" applyFont="1" applyBorder="1" applyAlignment="1">
      <alignment vertical="top" wrapText="1"/>
    </xf>
    <xf numFmtId="165" fontId="6" fillId="0" borderId="8" xfId="0" applyNumberFormat="1" applyFont="1" applyFill="1" applyBorder="1" applyAlignment="1">
      <alignment horizontal="center" vertical="top" wrapText="1"/>
    </xf>
    <xf numFmtId="165" fontId="6" fillId="0" borderId="29" xfId="0" applyNumberFormat="1" applyFont="1" applyBorder="1" applyAlignment="1">
      <alignment horizontal="center" vertical="top" wrapText="1"/>
    </xf>
    <xf numFmtId="164" fontId="6" fillId="0" borderId="1" xfId="0" applyFont="1" applyFill="1" applyBorder="1" applyAlignment="1">
      <alignment horizontal="center" vertical="top" wrapText="1"/>
    </xf>
    <xf numFmtId="165" fontId="17" fillId="0" borderId="11" xfId="0" applyNumberFormat="1" applyFont="1" applyBorder="1" applyAlignment="1">
      <alignment horizontal="center" vertical="top" wrapText="1"/>
    </xf>
    <xf numFmtId="165" fontId="17" fillId="0" borderId="27" xfId="0" applyNumberFormat="1" applyFont="1" applyBorder="1" applyAlignment="1">
      <alignment horizontal="center" vertical="top" wrapText="1"/>
    </xf>
    <xf numFmtId="164" fontId="6" fillId="0" borderId="11" xfId="0" applyFont="1" applyBorder="1" applyAlignment="1">
      <alignment horizontal="left" vertical="top" wrapText="1"/>
    </xf>
    <xf numFmtId="164" fontId="6" fillId="0" borderId="27" xfId="0" applyFont="1" applyBorder="1" applyAlignment="1">
      <alignment horizontal="center" vertical="top" wrapText="1"/>
    </xf>
    <xf numFmtId="164" fontId="8" fillId="0" borderId="26" xfId="0" applyFont="1" applyBorder="1" applyAlignment="1">
      <alignment vertical="top" wrapText="1"/>
    </xf>
    <xf numFmtId="164" fontId="6" fillId="0" borderId="14" xfId="0" applyFont="1" applyFill="1" applyBorder="1" applyAlignment="1">
      <alignment horizontal="center" vertical="top" wrapText="1"/>
    </xf>
    <xf numFmtId="164" fontId="6" fillId="0" borderId="21" xfId="0" applyFont="1" applyBorder="1" applyAlignment="1">
      <alignment horizontal="left" vertical="top" wrapText="1"/>
    </xf>
    <xf numFmtId="164" fontId="6" fillId="0" borderId="29" xfId="0" applyFont="1" applyBorder="1" applyAlignment="1">
      <alignment horizontal="center" vertical="top" wrapText="1"/>
    </xf>
    <xf numFmtId="165" fontId="6" fillId="0" borderId="1" xfId="0" applyNumberFormat="1" applyFont="1" applyFill="1" applyBorder="1" applyAlignment="1">
      <alignment horizontal="center" vertical="top" wrapText="1"/>
    </xf>
    <xf numFmtId="165" fontId="1" fillId="0" borderId="27" xfId="20" applyNumberFormat="1" applyFont="1" applyFill="1" applyBorder="1" applyAlignment="1" applyProtection="1">
      <alignment horizontal="center" vertical="top" wrapText="1"/>
      <protection/>
    </xf>
    <xf numFmtId="164" fontId="8" fillId="0" borderId="16" xfId="0" applyFont="1" applyBorder="1" applyAlignment="1">
      <alignment vertical="top" wrapText="1"/>
    </xf>
    <xf numFmtId="165" fontId="17" fillId="0" borderId="17" xfId="0" applyNumberFormat="1" applyFont="1" applyBorder="1" applyAlignment="1">
      <alignment horizontal="center" vertical="top" wrapText="1"/>
    </xf>
    <xf numFmtId="165" fontId="17" fillId="0" borderId="28" xfId="0" applyNumberFormat="1" applyFont="1" applyBorder="1" applyAlignment="1">
      <alignment horizontal="center" vertical="top" wrapText="1"/>
    </xf>
    <xf numFmtId="164" fontId="6" fillId="0" borderId="0" xfId="0" applyFont="1" applyFill="1" applyBorder="1" applyAlignment="1">
      <alignment horizontal="left" vertical="top" wrapText="1"/>
    </xf>
    <xf numFmtId="165" fontId="6" fillId="0" borderId="30" xfId="0" applyNumberFormat="1" applyFont="1" applyBorder="1" applyAlignment="1">
      <alignment horizontal="center" vertical="top" wrapText="1"/>
    </xf>
    <xf numFmtId="164" fontId="6" fillId="0" borderId="14" xfId="0" applyFont="1" applyBorder="1" applyAlignment="1">
      <alignment horizontal="center" vertical="top" wrapText="1"/>
    </xf>
    <xf numFmtId="165" fontId="6" fillId="0" borderId="14" xfId="0" applyNumberFormat="1" applyFont="1" applyFill="1" applyBorder="1" applyAlignment="1">
      <alignment horizontal="center" vertical="top" wrapText="1"/>
    </xf>
    <xf numFmtId="165" fontId="6" fillId="0" borderId="21" xfId="0" applyNumberFormat="1" applyFont="1" applyBorder="1" applyAlignment="1">
      <alignment horizontal="left" vertical="top" wrapText="1"/>
    </xf>
    <xf numFmtId="165" fontId="6" fillId="0" borderId="15" xfId="0" applyNumberFormat="1" applyFont="1" applyFill="1" applyBorder="1" applyAlignment="1">
      <alignment horizontal="center" vertical="top" wrapText="1"/>
    </xf>
    <xf numFmtId="164" fontId="6" fillId="0" borderId="5" xfId="0" applyFont="1" applyFill="1" applyBorder="1" applyAlignment="1">
      <alignment horizontal="center" vertical="top" wrapText="1"/>
    </xf>
    <xf numFmtId="165" fontId="6" fillId="0" borderId="17" xfId="0" applyNumberFormat="1" applyFont="1" applyBorder="1" applyAlignment="1">
      <alignment horizontal="left" vertical="top" wrapText="1"/>
    </xf>
    <xf numFmtId="164" fontId="6" fillId="0" borderId="15" xfId="0" applyFont="1" applyFill="1" applyBorder="1" applyAlignment="1">
      <alignment horizontal="center" vertical="top" wrapText="1"/>
    </xf>
    <xf numFmtId="164" fontId="6" fillId="0" borderId="28" xfId="0" applyFont="1" applyBorder="1" applyAlignment="1">
      <alignment horizontal="center" vertical="top" wrapText="1"/>
    </xf>
    <xf numFmtId="164" fontId="6" fillId="0" borderId="21" xfId="0" applyFont="1" applyBorder="1" applyAlignment="1">
      <alignment vertical="top" wrapText="1"/>
    </xf>
    <xf numFmtId="164" fontId="6" fillId="0" borderId="0" xfId="0" applyFont="1" applyAlignment="1">
      <alignment vertical="top" wrapText="1"/>
    </xf>
    <xf numFmtId="164" fontId="6" fillId="0" borderId="0" xfId="0" applyFont="1" applyAlignment="1">
      <alignment horizontal="left" vertical="top" wrapText="1"/>
    </xf>
    <xf numFmtId="164" fontId="18" fillId="0" borderId="16" xfId="0" applyFont="1" applyBorder="1" applyAlignment="1">
      <alignment horizontal="left" vertical="top" wrapText="1"/>
    </xf>
    <xf numFmtId="164" fontId="19" fillId="0" borderId="0" xfId="0" applyFont="1" applyFill="1" applyBorder="1" applyAlignment="1">
      <alignment horizontal="left" vertical="top" wrapText="1"/>
    </xf>
    <xf numFmtId="164" fontId="1" fillId="0" borderId="0" xfId="20" applyNumberFormat="1" applyFill="1" applyBorder="1" applyAlignment="1" applyProtection="1">
      <alignment horizontal="left" vertical="top" wrapText="1"/>
      <protection/>
    </xf>
    <xf numFmtId="164" fontId="6" fillId="0" borderId="5" xfId="0" applyFont="1" applyBorder="1" applyAlignment="1">
      <alignment horizontal="left" vertical="top" wrapText="1"/>
    </xf>
    <xf numFmtId="164" fontId="6" fillId="0" borderId="8" xfId="0" applyFont="1" applyBorder="1" applyAlignment="1">
      <alignment horizontal="left" vertical="top" wrapText="1"/>
    </xf>
    <xf numFmtId="165" fontId="6" fillId="0" borderId="17" xfId="0" applyNumberFormat="1" applyFont="1" applyFill="1" applyBorder="1" applyAlignment="1">
      <alignment horizontal="left" vertical="top" wrapText="1"/>
    </xf>
    <xf numFmtId="165" fontId="6" fillId="0" borderId="28" xfId="0" applyNumberFormat="1" applyFont="1" applyFill="1" applyBorder="1" applyAlignment="1">
      <alignment horizontal="center" vertical="top" wrapText="1"/>
    </xf>
    <xf numFmtId="165" fontId="6" fillId="0" borderId="11" xfId="0" applyNumberFormat="1" applyFont="1" applyFill="1" applyBorder="1" applyAlignment="1">
      <alignment horizontal="left" vertical="top" wrapText="1"/>
    </xf>
    <xf numFmtId="165" fontId="6" fillId="0" borderId="27" xfId="0" applyNumberFormat="1" applyFont="1" applyFill="1" applyBorder="1" applyAlignment="1">
      <alignment horizontal="center" vertical="top" wrapText="1"/>
    </xf>
    <xf numFmtId="164" fontId="6" fillId="0" borderId="21" xfId="0" applyFont="1" applyFill="1" applyBorder="1" applyAlignment="1">
      <alignment horizontal="left" vertical="top" wrapText="1"/>
    </xf>
    <xf numFmtId="164" fontId="6" fillId="0" borderId="21" xfId="0" applyFont="1" applyFill="1" applyBorder="1" applyAlignment="1">
      <alignment horizontal="center" vertical="top" wrapText="1"/>
    </xf>
    <xf numFmtId="164" fontId="6" fillId="0" borderId="29" xfId="0" applyFont="1" applyFill="1" applyBorder="1" applyAlignment="1">
      <alignment horizontal="center" vertical="top" wrapText="1"/>
    </xf>
    <xf numFmtId="164" fontId="6" fillId="0" borderId="16" xfId="0" applyFont="1" applyFill="1" applyBorder="1" applyAlignment="1">
      <alignment horizontal="left" vertical="top" wrapText="1"/>
    </xf>
    <xf numFmtId="164" fontId="6" fillId="0" borderId="0" xfId="0" applyFont="1" applyFill="1" applyAlignment="1">
      <alignment horizontal="center" vertical="top" wrapText="1"/>
    </xf>
    <xf numFmtId="164" fontId="6" fillId="0" borderId="9" xfId="0" applyFont="1" applyFill="1" applyBorder="1" applyAlignment="1">
      <alignment horizontal="left" vertical="top" wrapText="1"/>
    </xf>
    <xf numFmtId="164" fontId="6" fillId="0" borderId="13" xfId="0" applyFont="1" applyFill="1" applyBorder="1" applyAlignment="1">
      <alignment horizontal="left" vertical="top" wrapText="1"/>
    </xf>
    <xf numFmtId="165" fontId="6" fillId="0" borderId="9" xfId="0" applyNumberFormat="1" applyFont="1" applyFill="1" applyBorder="1" applyAlignment="1">
      <alignment horizontal="left" vertical="top" wrapText="1"/>
    </xf>
    <xf numFmtId="164" fontId="6" fillId="0" borderId="0" xfId="0" applyFont="1" applyFill="1" applyBorder="1" applyAlignment="1">
      <alignment horizontal="center" vertical="top" wrapText="1"/>
    </xf>
    <xf numFmtId="164" fontId="6" fillId="0" borderId="0" xfId="0" applyFont="1" applyBorder="1" applyAlignment="1">
      <alignment vertical="top" wrapText="1"/>
    </xf>
    <xf numFmtId="164" fontId="6" fillId="0" borderId="8" xfId="0" applyFont="1" applyBorder="1" applyAlignment="1">
      <alignment vertical="top" wrapText="1"/>
    </xf>
    <xf numFmtId="164" fontId="6" fillId="0" borderId="1" xfId="0" applyFont="1" applyBorder="1" applyAlignment="1">
      <alignment horizontal="center" vertical="top" wrapText="1"/>
    </xf>
    <xf numFmtId="164" fontId="20" fillId="0" borderId="0" xfId="0" applyFont="1" applyFill="1" applyBorder="1" applyAlignment="1">
      <alignment/>
    </xf>
    <xf numFmtId="164" fontId="8" fillId="0" borderId="9" xfId="0" applyFont="1" applyBorder="1" applyAlignment="1">
      <alignment vertical="top" wrapText="1"/>
    </xf>
    <xf numFmtId="164" fontId="1" fillId="0" borderId="28" xfId="20" applyNumberFormat="1" applyFont="1" applyFill="1" applyBorder="1" applyAlignment="1" applyProtection="1">
      <alignment horizontal="center" vertical="top" wrapText="1"/>
      <protection/>
    </xf>
    <xf numFmtId="164" fontId="8" fillId="0" borderId="9" xfId="0" applyFont="1" applyBorder="1" applyAlignment="1">
      <alignment vertical="top"/>
    </xf>
    <xf numFmtId="164" fontId="6" fillId="0" borderId="0" xfId="0" applyFont="1" applyFill="1" applyBorder="1" applyAlignment="1">
      <alignment horizontal="center"/>
    </xf>
    <xf numFmtId="164" fontId="6" fillId="0" borderId="11" xfId="0" applyFont="1" applyBorder="1" applyAlignment="1">
      <alignment horizontal="left"/>
    </xf>
    <xf numFmtId="164" fontId="6" fillId="0" borderId="11" xfId="0" applyFont="1" applyBorder="1" applyAlignment="1">
      <alignment horizontal="center"/>
    </xf>
    <xf numFmtId="164" fontId="6" fillId="0" borderId="27" xfId="0" applyFont="1" applyBorder="1" applyAlignment="1">
      <alignment horizontal="center"/>
    </xf>
    <xf numFmtId="164" fontId="8" fillId="0" borderId="26" xfId="0" applyFont="1" applyBorder="1" applyAlignment="1">
      <alignment horizontal="left"/>
    </xf>
    <xf numFmtId="164" fontId="6" fillId="0" borderId="8" xfId="0" applyFont="1" applyFill="1" applyBorder="1" applyAlignment="1">
      <alignment horizontal="center"/>
    </xf>
    <xf numFmtId="164" fontId="6" fillId="0" borderId="21" xfId="0" applyFont="1" applyBorder="1" applyAlignment="1">
      <alignment horizontal="left"/>
    </xf>
    <xf numFmtId="164" fontId="6" fillId="0" borderId="21" xfId="0" applyFont="1" applyBorder="1" applyAlignment="1">
      <alignment horizontal="center"/>
    </xf>
    <xf numFmtId="164" fontId="6" fillId="0" borderId="29" xfId="0" applyFont="1" applyBorder="1" applyAlignment="1">
      <alignment horizontal="center"/>
    </xf>
    <xf numFmtId="164" fontId="17" fillId="0" borderId="28" xfId="20" applyNumberFormat="1" applyFont="1" applyFill="1" applyBorder="1" applyAlignment="1" applyProtection="1">
      <alignment horizontal="center" vertical="top" wrapText="1"/>
      <protection/>
    </xf>
    <xf numFmtId="164" fontId="6" fillId="0" borderId="15" xfId="0" applyFont="1" applyBorder="1" applyAlignment="1">
      <alignment horizontal="left" vertical="top" wrapText="1"/>
    </xf>
    <xf numFmtId="164" fontId="20" fillId="0" borderId="0" xfId="0" applyFont="1" applyBorder="1" applyAlignment="1">
      <alignment/>
    </xf>
    <xf numFmtId="164" fontId="20" fillId="0" borderId="0" xfId="0" applyFont="1" applyBorder="1" applyAlignment="1">
      <alignment/>
    </xf>
    <xf numFmtId="165" fontId="1" fillId="0" borderId="28" xfId="20" applyNumberFormat="1" applyFont="1" applyFill="1" applyBorder="1" applyAlignment="1" applyProtection="1">
      <alignment horizontal="center" vertical="top" wrapText="1"/>
      <protection/>
    </xf>
    <xf numFmtId="164" fontId="17" fillId="0" borderId="17" xfId="20" applyNumberFormat="1" applyFont="1" applyFill="1" applyBorder="1" applyAlignment="1" applyProtection="1">
      <alignment horizontal="center" vertical="top" wrapText="1"/>
      <protection/>
    </xf>
    <xf numFmtId="164" fontId="4" fillId="0" borderId="4" xfId="0" applyFont="1" applyBorder="1" applyAlignment="1">
      <alignment horizontal="center" vertical="center"/>
    </xf>
    <xf numFmtId="164" fontId="8" fillId="0" borderId="16" xfId="0" applyFont="1" applyBorder="1" applyAlignment="1">
      <alignment horizontal="left"/>
    </xf>
    <xf numFmtId="164" fontId="6" fillId="0" borderId="16" xfId="0" applyFont="1" applyFill="1" applyBorder="1" applyAlignment="1">
      <alignment horizontal="center"/>
    </xf>
    <xf numFmtId="164" fontId="6" fillId="0" borderId="5" xfId="0" applyFont="1" applyBorder="1" applyAlignment="1">
      <alignment/>
    </xf>
    <xf numFmtId="164" fontId="6" fillId="0" borderId="16" xfId="0" applyFont="1" applyBorder="1" applyAlignment="1">
      <alignment horizontal="center"/>
    </xf>
    <xf numFmtId="164" fontId="10" fillId="0" borderId="17" xfId="20" applyNumberFormat="1" applyFont="1" applyFill="1" applyBorder="1" applyAlignment="1" applyProtection="1">
      <alignment horizontal="center"/>
      <protection/>
    </xf>
    <xf numFmtId="164" fontId="10" fillId="0" borderId="28" xfId="20" applyNumberFormat="1" applyFont="1" applyFill="1" applyBorder="1" applyAlignment="1" applyProtection="1">
      <alignment horizontal="center"/>
      <protection/>
    </xf>
    <xf numFmtId="164" fontId="6" fillId="0" borderId="17" xfId="0" applyFont="1" applyBorder="1" applyAlignment="1">
      <alignment horizontal="left"/>
    </xf>
    <xf numFmtId="164" fontId="10" fillId="0" borderId="17" xfId="20" applyNumberFormat="1" applyFont="1" applyFill="1" applyBorder="1" applyAlignment="1" applyProtection="1">
      <alignment horizontal="center" vertical="top" wrapText="1"/>
      <protection/>
    </xf>
    <xf numFmtId="164" fontId="10" fillId="0" borderId="28" xfId="20" applyNumberFormat="1" applyFont="1" applyFill="1" applyBorder="1" applyAlignment="1" applyProtection="1">
      <alignment horizontal="center" vertical="top" wrapText="1"/>
      <protection/>
    </xf>
    <xf numFmtId="164" fontId="6" fillId="0" borderId="9" xfId="0" applyFont="1" applyBorder="1" applyAlignment="1">
      <alignment horizontal="left"/>
    </xf>
    <xf numFmtId="164" fontId="6" fillId="0" borderId="16" xfId="0" applyFont="1" applyBorder="1" applyAlignment="1">
      <alignment/>
    </xf>
    <xf numFmtId="164" fontId="6" fillId="0" borderId="9" xfId="0" applyFont="1" applyFill="1" applyBorder="1" applyAlignment="1">
      <alignment horizontal="center"/>
    </xf>
    <xf numFmtId="164" fontId="6" fillId="0" borderId="13" xfId="0" applyFont="1" applyFill="1" applyBorder="1" applyAlignment="1">
      <alignment horizontal="center"/>
    </xf>
    <xf numFmtId="164" fontId="6" fillId="0" borderId="8" xfId="0" applyFont="1" applyBorder="1" applyAlignment="1">
      <alignment horizontal="left"/>
    </xf>
    <xf numFmtId="164" fontId="6" fillId="0" borderId="8" xfId="0" applyFont="1" applyBorder="1" applyAlignment="1">
      <alignment/>
    </xf>
    <xf numFmtId="164" fontId="6" fillId="0" borderId="5" xfId="0" applyFont="1" applyBorder="1" applyAlignment="1">
      <alignment horizontal="left"/>
    </xf>
    <xf numFmtId="164" fontId="6" fillId="0" borderId="17" xfId="0" applyFont="1" applyBorder="1" applyAlignment="1">
      <alignment horizontal="center"/>
    </xf>
    <xf numFmtId="164" fontId="6" fillId="0" borderId="28" xfId="0" applyFont="1" applyBorder="1" applyAlignment="1">
      <alignment horizontal="center"/>
    </xf>
    <xf numFmtId="164" fontId="4" fillId="0" borderId="31" xfId="0" applyFont="1" applyFill="1" applyBorder="1" applyAlignment="1">
      <alignment horizontal="center" vertical="center"/>
    </xf>
    <xf numFmtId="164" fontId="1" fillId="0" borderId="27" xfId="20" applyNumberFormat="1" applyFont="1" applyFill="1" applyBorder="1" applyAlignment="1" applyProtection="1">
      <alignment horizontal="center"/>
      <protection/>
    </xf>
    <xf numFmtId="164" fontId="0" fillId="0" borderId="0" xfId="0" applyAlignment="1">
      <alignment horizontal="lef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13</xdr:row>
      <xdr:rowOff>19050</xdr:rowOff>
    </xdr:from>
    <xdr:to>
      <xdr:col>9</xdr:col>
      <xdr:colOff>581025</xdr:colOff>
      <xdr:row>38</xdr:row>
      <xdr:rowOff>104775</xdr:rowOff>
    </xdr:to>
    <xdr:sp fLocksText="0">
      <xdr:nvSpPr>
        <xdr:cNvPr id="1" name="TextBox 1"/>
        <xdr:cNvSpPr txBox="1">
          <a:spLocks noChangeArrowheads="1"/>
        </xdr:cNvSpPr>
      </xdr:nvSpPr>
      <xdr:spPr>
        <a:xfrm>
          <a:off x="3495675" y="2181225"/>
          <a:ext cx="9296400" cy="41338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2800" b="1" i="0" u="none" baseline="0">
              <a:latin typeface="Arial"/>
              <a:ea typeface="Arial"/>
              <a:cs typeface="Arial"/>
            </a:rPr>
            <a:t>Disclaimer:
</a:t>
          </a:r>
          <a:r>
            <a:rPr lang="en-US" cap="none" sz="2600" b="0" i="0" u="none" baseline="0">
              <a:latin typeface="Arial"/>
              <a:ea typeface="Arial"/>
              <a:cs typeface="Arial"/>
            </a:rPr>
            <a:t>This information was provided by the manufacturers. The IEA and IEA Solar Heating and Cooling Programme take no responsibility for accuracy of the numbers presented.
The thermal and electrical outputs were measured according to the method of the manufacturer. The task has not yet standardised this measurement.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larwall.com/roof/roofCase.html" TargetMode="External" /><Relationship Id="rId2" Type="http://schemas.openxmlformats.org/officeDocument/2006/relationships/hyperlink" Target="http://www.millenniumsolar.com/files/Products/MSS-DataSht-v01.pdf" TargetMode="External" /><Relationship Id="rId3" Type="http://schemas.openxmlformats.org/officeDocument/2006/relationships/hyperlink" Target="http://www.beaufortcourt.com/rec/energy_strategy.htm" TargetMode="External" /><Relationship Id="rId4" Type="http://schemas.openxmlformats.org/officeDocument/2006/relationships/hyperlink" Target="http://www.pvtwins.nl/index.html" TargetMode="External" /><Relationship Id="rId5" Type="http://schemas.openxmlformats.org/officeDocument/2006/relationships/hyperlink" Target="http://www.grammer-solar.de/twinsolar/ts_pi_ts20.shtml" TargetMode="External" /><Relationship Id="rId6" Type="http://schemas.openxmlformats.org/officeDocument/2006/relationships/hyperlink" Target="http://www.grammer-solar.de/gsg/referenzen/rs_berge.shtml" TargetMode="External" /><Relationship Id="rId7" Type="http://schemas.openxmlformats.org/officeDocument/2006/relationships/hyperlink" Target="http://www.grammer-solar.de/twinsolar/ts_referenzen.shtml" TargetMode="External" /><Relationship Id="rId8" Type="http://schemas.openxmlformats.org/officeDocument/2006/relationships/hyperlink" Target="http://www.grammer-solar.de/photovoltaik/pv_hybrid_riedhammer.shtml" TargetMode="External" /><Relationship Id="rId9" Type="http://schemas.openxmlformats.org/officeDocument/2006/relationships/hyperlink" Target="http://www.grammer-solar.de/gsg/referenzen/pv-hybrid/re_hy_1999_delphinarium.pdf" TargetMode="External" /><Relationship Id="rId10" Type="http://schemas.openxmlformats.org/officeDocument/2006/relationships/hyperlink" Target="http://www.grammer-solar.de/gsg/referenzen/pv-hybrid/re_hy_2000_milleniumpark.pdf" TargetMode="External" /><Relationship Id="rId11" Type="http://schemas.openxmlformats.org/officeDocument/2006/relationships/hyperlink" Target="http://www.grammer-solar.de/photovoltaik/pv_hybrid_leipzig.shtml" TargetMode="External" /><Relationship Id="rId12" Type="http://schemas.openxmlformats.org/officeDocument/2006/relationships/hyperlink" Target="http://www.grammer-solar.de/gsg/referenzen/pv-hybrid/PVHy_Pb_2001_UmweltzentrumDarsserArcheWieck.pdf" TargetMode="External" /><Relationship Id="rId13" Type="http://schemas.openxmlformats.org/officeDocument/2006/relationships/hyperlink" Target="http://www.grammer-solar.de/gsg/referenzen/rs_pvhybrid.shtml" TargetMode="External" /><Relationship Id="rId14" Type="http://schemas.openxmlformats.org/officeDocument/2006/relationships/hyperlink" Target="http://www.aidt.dk/engelsk/headsite.html" TargetMode="External" /><Relationship Id="rId15" Type="http://schemas.openxmlformats.org/officeDocument/2006/relationships/hyperlink" Target="http://www.aidt.dk/engelsk/headsite.html" TargetMode="External" /><Relationship Id="rId16" Type="http://schemas.openxmlformats.org/officeDocument/2006/relationships/hyperlink" Target="http://www.power-spar.com/" TargetMode="External" /><Relationship Id="rId17" Type="http://schemas.openxmlformats.org/officeDocument/2006/relationships/hyperlink" Target="http://www.hdsolar.com/HD211_specification.pdf" TargetMode="External" /><Relationship Id="rId18" Type="http://schemas.openxmlformats.org/officeDocument/2006/relationships/hyperlink" Target="http://www.seccosistemi.it/solar/realizzazioni.htm" TargetMode="External" /><Relationship Id="rId19" Type="http://schemas.openxmlformats.org/officeDocument/2006/relationships/hyperlink" Target="http://www.seccosistemi.it/page.php?sid=8e7493cc6f95b995c1dc6057b051e518&amp;pageid=PSTRE009" TargetMode="External" /><Relationship Id="rId20" Type="http://schemas.openxmlformats.org/officeDocument/2006/relationships/hyperlink" Target="http://www.sekisui.com.hk/eng/index.htm" TargetMode="External" /><Relationship Id="rId21" Type="http://schemas.openxmlformats.org/officeDocument/2006/relationships/hyperlink" Target="http://www.ecn.nl/dego/extranet/pvt/company/sunwatt.en.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solardesign.com/solar-panels.html" TargetMode="External" /><Relationship Id="rId2" Type="http://schemas.openxmlformats.org/officeDocument/2006/relationships/hyperlink" Target="http://www.millennium-electric-inc.com/" TargetMode="External" /><Relationship Id="rId3" Type="http://schemas.openxmlformats.org/officeDocument/2006/relationships/hyperlink" Target="http://www.energy.ca.gov/reports/2003-03-13_500-02-045F.PDF" TargetMode="External" /><Relationship Id="rId4" Type="http://schemas.openxmlformats.org/officeDocument/2006/relationships/hyperlink" Target="http://www.ecn.nl/dego/extranet/pvt/company/batec.en.html" TargetMode="External" /><Relationship Id="rId5" Type="http://schemas.openxmlformats.org/officeDocument/2006/relationships/hyperlink" Target="http://www.beaufortcourt.com/rec/energy_strategy.htm" TargetMode="External" /><Relationship Id="rId6" Type="http://schemas.openxmlformats.org/officeDocument/2006/relationships/hyperlink" Target="http://www.ecn.nl/dego/research/thermal_systems/pvt_basis.en.html" TargetMode="External" /><Relationship Id="rId7" Type="http://schemas.openxmlformats.org/officeDocument/2006/relationships/hyperlink" Target="http://www.cythelia.fr/index.htm" TargetMode="External" /><Relationship Id="rId8" Type="http://schemas.openxmlformats.org/officeDocument/2006/relationships/hyperlink" Target="http://www.cythelia.fr/index.htm" TargetMode="External" /><Relationship Id="rId9" Type="http://schemas.openxmlformats.org/officeDocument/2006/relationships/hyperlink" Target="http://www.ece.umr.edu/links/power/Energy_Course/energy/Renewables/pv/bi_pv/japan.html" TargetMode="External" /><Relationship Id="rId10" Type="http://schemas.openxmlformats.org/officeDocument/2006/relationships/hyperlink" Target="http://www.google.dk/search?hl=da&amp;q=European+Photovoltaic+Solar+Energy+Conference&amp;meta=" TargetMode="External" /><Relationship Id="rId11" Type="http://schemas.openxmlformats.org/officeDocument/2006/relationships/hyperlink" Target="http://www.ecn.nl/dego/extranet/pvt/company/kyocera.en.html" TargetMode="External" /><Relationship Id="rId12" Type="http://schemas.openxmlformats.org/officeDocument/2006/relationships/hyperlink" Target="http://www.ecn.nl/dego/extranet/pvt/company/solonpv.en.html" TargetMode="External" /><Relationship Id="rId13" Type="http://schemas.openxmlformats.org/officeDocument/2006/relationships/hyperlink" Target="http://www.solar-focus.com/NewFiles/SolarFocusSpecSheet.pdf" TargetMode="External" /><Relationship Id="rId14" Type="http://schemas.openxmlformats.org/officeDocument/2006/relationships/hyperlink" Target="http://www.bsrsolar.com/core1-4.php3"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lenergi.dk/rapporter/sec-r-14.pdf" TargetMode="External" /><Relationship Id="rId2" Type="http://schemas.openxmlformats.org/officeDocument/2006/relationships/hyperlink" Target="http://www.buildvision.dk/pdf/results_from_measurements_on_the_pvvent_systems_at_sundevedsgade_tondergade.pdf" TargetMode="External" /><Relationship Id="rId3" Type="http://schemas.openxmlformats.org/officeDocument/2006/relationships/hyperlink" Target="http://www.buildvision.dk/pdf/results_from_measurements_on_a_roof_integrated_pv_system_with_preheating_of_fresh_air.pdf" TargetMode="External" /><Relationship Id="rId4" Type="http://schemas.openxmlformats.org/officeDocument/2006/relationships/hyperlink" Target="http://www.buildvision.dk/pdf/solassisteret_ventilation_maalinger_paa_pvt_anlaeg_hos_roskilde_bank.pdf" TargetMode="External" /><Relationship Id="rId5" Type="http://schemas.openxmlformats.org/officeDocument/2006/relationships/hyperlink" Target="http://www.buildvision.dk/pdf/maalinger_paa_solcellegavl_med_forvarmning_af_ventilationsluft.pdf" TargetMode="External" /><Relationship Id="rId6" Type="http://schemas.openxmlformats.org/officeDocument/2006/relationships/hyperlink" Target="http://www.solenergi.dk/rapporter/sec-r-27.pdf" TargetMode="External" /><Relationship Id="rId7" Type="http://schemas.openxmlformats.org/officeDocument/2006/relationships/hyperlink" Target="http://solar.anu.edu.au/" TargetMode="External" /><Relationship Id="rId8" Type="http://schemas.openxmlformats.org/officeDocument/2006/relationships/hyperlink" Target="http://www.eere.energy.gov/solar_decathlon/hl02_team_crowder.html" TargetMode="External" /><Relationship Id="rId9" Type="http://schemas.openxmlformats.org/officeDocument/2006/relationships/hyperlink" Target="http://www.innovativedesign.net/pdf/pvbonus.PDF" TargetMode="External" /><Relationship Id="rId10" Type="http://schemas.openxmlformats.org/officeDocument/2006/relationships/hyperlink" Target="http://www.agores.org/Publications/CityRES/English/Mataro-ES-english.pdf" TargetMode="External" /><Relationship Id="rId11" Type="http://schemas.openxmlformats.org/officeDocument/2006/relationships/hyperlink" Target="http://www.ncsc.ncsu.edu/research/documents/technical_papers/Perform_BIPV.pdf" TargetMode="External" /><Relationship Id="rId12" Type="http://schemas.openxmlformats.org/officeDocument/2006/relationships/hyperlink" Target="http://www.solenergi.dk/rapporter/sec-r-27.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ecomall.com/biz/sunwatt.htm" TargetMode="External" /><Relationship Id="rId2" Type="http://schemas.openxmlformats.org/officeDocument/2006/relationships/hyperlink" Target="mailto:sunwatt@juno.com" TargetMode="External" /><Relationship Id="rId3" Type="http://schemas.openxmlformats.org/officeDocument/2006/relationships/hyperlink" Target="mailto:info@solarwall.com" TargetMode="External" /><Relationship Id="rId4" Type="http://schemas.openxmlformats.org/officeDocument/2006/relationships/hyperlink" Target="http://www.millennium-electric-inc.com/" TargetMode="External" /><Relationship Id="rId5" Type="http://schemas.openxmlformats.org/officeDocument/2006/relationships/hyperlink" Target="mailto:info@millenniumsolar.com" TargetMode="External" /><Relationship Id="rId6" Type="http://schemas.openxmlformats.org/officeDocument/2006/relationships/hyperlink" Target="http://www.pvtwins.nl/" TargetMode="External" /><Relationship Id="rId7" Type="http://schemas.openxmlformats.org/officeDocument/2006/relationships/hyperlink" Target="mailto:info@pvtwins.nl" TargetMode="External" /><Relationship Id="rId8" Type="http://schemas.openxmlformats.org/officeDocument/2006/relationships/hyperlink" Target="http://www.cenergia.dk/" TargetMode="External" /><Relationship Id="rId9" Type="http://schemas.openxmlformats.org/officeDocument/2006/relationships/hyperlink" Target="mailto:pvp@cenergia.dk" TargetMode="External" /><Relationship Id="rId10" Type="http://schemas.openxmlformats.org/officeDocument/2006/relationships/hyperlink" Target="mailto:solar@anu.edu.au" TargetMode="External" /><Relationship Id="rId11" Type="http://schemas.openxmlformats.org/officeDocument/2006/relationships/hyperlink" Target="http://www.innovativedesign.net/" TargetMode="External" /><Relationship Id="rId12" Type="http://schemas.openxmlformats.org/officeDocument/2006/relationships/hyperlink" Target="http://www.tfm.es/" TargetMode="External" /><Relationship Id="rId13" Type="http://schemas.openxmlformats.org/officeDocument/2006/relationships/hyperlink" Target="mailto:hans.bloem@jrc.it" TargetMode="External" /><Relationship Id="rId14" Type="http://schemas.openxmlformats.org/officeDocument/2006/relationships/hyperlink" Target="http://www.oka.co.at/" TargetMode="External" /><Relationship Id="rId15" Type="http://schemas.openxmlformats.org/officeDocument/2006/relationships/hyperlink" Target="mailto:heinrich.wilk@oka.co.at" TargetMode="External" /><Relationship Id="rId16" Type="http://schemas.openxmlformats.org/officeDocument/2006/relationships/hyperlink" Target="http://www.arkitema.dk/" TargetMode="External" /><Relationship Id="rId17" Type="http://schemas.openxmlformats.org/officeDocument/2006/relationships/hyperlink" Target="mailto:arh@arkitema.dk" TargetMode="External" /><Relationship Id="rId18" Type="http://schemas.openxmlformats.org/officeDocument/2006/relationships/hyperlink" Target="http://www.arontis.se/" TargetMode="External" /><Relationship Id="rId19" Type="http://schemas.openxmlformats.org/officeDocument/2006/relationships/hyperlink" Target="mailto:joakim@logosol.se" TargetMode="External" /><Relationship Id="rId20" Type="http://schemas.openxmlformats.org/officeDocument/2006/relationships/hyperlink" Target="http://www.hdsolar.com/" TargetMode="External" /><Relationship Id="rId21" Type="http://schemas.openxmlformats.org/officeDocument/2006/relationships/hyperlink" Target="mailto:ford@heliodynamics.com" TargetMode="External" /><Relationship Id="rId22" Type="http://schemas.openxmlformats.org/officeDocument/2006/relationships/hyperlink" Target="http://www.seccosistemi.it/solar" TargetMode="External" /><Relationship Id="rId23" Type="http://schemas.openxmlformats.org/officeDocument/2006/relationships/hyperlink" Target="http://www.solar-focus.com/" TargetMode="External" /><Relationship Id="rId24" Type="http://schemas.openxmlformats.org/officeDocument/2006/relationships/hyperlink" Target="mailto:Michele.pellegrino@portici.enea.it" TargetMode="External" /><Relationship Id="rId25" Type="http://schemas.openxmlformats.org/officeDocument/2006/relationships/hyperlink" Target="mailto:info@bominsolar.com" TargetMode="External" /><Relationship Id="rId26" Type="http://schemas.openxmlformats.org/officeDocument/2006/relationships/hyperlink" Target="mailto:claus@bsrsolar.com" TargetMode="External" /><Relationship Id="rId27" Type="http://schemas.openxmlformats.org/officeDocument/2006/relationships/hyperlink" Target="mailto:info@bominsolar.com" TargetMode="External" /><Relationship Id="rId28" Type="http://schemas.openxmlformats.org/officeDocument/2006/relationships/hyperlink" Target="mailto:claus@bsrsolar.com" TargetMode="External" /></Relationships>
</file>

<file path=xl/worksheets/sheet1.xml><?xml version="1.0" encoding="utf-8"?>
<worksheet xmlns="http://schemas.openxmlformats.org/spreadsheetml/2006/main" xmlns:r="http://schemas.openxmlformats.org/officeDocument/2006/relationships">
  <sheetPr codeName="Ark1">
    <pageSetUpPr fitToPage="1"/>
  </sheetPr>
  <dimension ref="A1:A1"/>
  <sheetViews>
    <sheetView zoomScale="75" zoomScaleNormal="75" zoomScaleSheetLayoutView="75" workbookViewId="0" topLeftCell="C8">
      <selection activeCell="C8" sqref="C8"/>
    </sheetView>
  </sheetViews>
  <sheetFormatPr defaultColWidth="10.28125" defaultRowHeight="12.75"/>
  <cols>
    <col min="1" max="1" width="8.57421875" style="0" customWidth="1"/>
    <col min="2" max="2" width="36.421875" style="0" customWidth="1"/>
    <col min="3" max="3" width="31.28125" style="0" customWidth="1"/>
    <col min="4" max="4" width="11.140625" style="0" customWidth="1"/>
    <col min="5" max="6" width="17.8515625" style="0" customWidth="1"/>
    <col min="7" max="7" width="37.57421875" style="0" customWidth="1"/>
    <col min="8" max="8" width="8.140625" style="0" customWidth="1"/>
    <col min="9" max="9" width="14.28125" style="0" customWidth="1"/>
    <col min="10" max="10" width="17.7109375" style="0" customWidth="1"/>
    <col min="11" max="11" width="11.421875" style="0" customWidth="1"/>
    <col min="12" max="12" width="12.00390625" style="0" customWidth="1"/>
    <col min="13" max="13" width="11.00390625" style="0" customWidth="1"/>
    <col min="14" max="14" width="25.8515625" style="0" customWidth="1"/>
    <col min="15" max="16" width="11.28125" style="0" customWidth="1"/>
    <col min="17" max="17" width="13.7109375" style="0" customWidth="1"/>
    <col min="18" max="19" width="16.57421875" style="0" customWidth="1"/>
    <col min="20" max="21" width="14.8515625" style="0" customWidth="1"/>
    <col min="22" max="22" width="17.140625" style="0" customWidth="1"/>
    <col min="23" max="23" width="11.57421875" style="0" customWidth="1"/>
    <col min="24" max="24" width="29.140625" style="0" customWidth="1"/>
    <col min="25" max="25" width="18.7109375" style="0" customWidth="1"/>
    <col min="26" max="26" width="25.57421875" style="0" customWidth="1"/>
    <col min="27" max="27" width="27.28125" style="0" customWidth="1"/>
    <col min="28" max="29" width="9.7109375" style="0" customWidth="1"/>
    <col min="30" max="30" width="9.00390625" style="0" customWidth="1"/>
    <col min="31" max="16384" width="9.7109375" style="0" customWidth="1"/>
  </cols>
  <sheetData>
    <row r="6" ht="17.25" customHeight="1"/>
    <row r="14" ht="12.75" customHeight="1"/>
    <row r="20" ht="12.75" customHeight="1"/>
    <row r="30" ht="12.75" customHeight="1"/>
    <row r="48" ht="12.75" customHeight="1"/>
    <row r="49" ht="12.75" customHeight="1"/>
    <row r="52" ht="12.75" customHeight="1"/>
  </sheetData>
  <printOptions/>
  <pageMargins left="0.5902777777777778" right="0.5902777777777778" top="1.3777777777777778" bottom="0.7875" header="0.39375" footer="0.39375"/>
  <pageSetup fitToHeight="1" fitToWidth="1" horizontalDpi="300" verticalDpi="300" orientation="landscape" paperSize="8"/>
  <headerFooter alignWithMargins="0">
    <oddHeader xml:space="preserve">&amp;C&amp;28IEA SHC Task 35 - PV/Thermal Solar Systems &amp;48   </oddHeader>
    <oddFooter>&amp;C&amp;12Version 3 January 2007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33"/>
  <sheetViews>
    <sheetView tabSelected="1" zoomScale="75" zoomScaleNormal="75" zoomScaleSheetLayoutView="75" workbookViewId="0" topLeftCell="L1">
      <pane ySplit="6" topLeftCell="A7" activePane="bottomLeft" state="frozen"/>
      <selection pane="topLeft" activeCell="L1" sqref="L1"/>
      <selection pane="bottomLeft" activeCell="T89" sqref="T89"/>
    </sheetView>
  </sheetViews>
  <sheetFormatPr defaultColWidth="10.28125" defaultRowHeight="12.75"/>
  <cols>
    <col min="1" max="1" width="8.57421875" style="1" customWidth="1"/>
    <col min="2" max="2" width="36.421875" style="0" customWidth="1"/>
    <col min="3" max="3" width="31.28125" style="0" customWidth="1"/>
    <col min="4" max="4" width="11.140625" style="2" customWidth="1"/>
    <col min="5" max="6" width="17.8515625" style="3" customWidth="1"/>
    <col min="7" max="7" width="37.57421875" style="0" customWidth="1"/>
    <col min="8" max="8" width="8.140625" style="0" customWidth="1"/>
    <col min="9" max="9" width="14.28125" style="0" customWidth="1"/>
    <col min="10" max="10" width="17.7109375" style="0" customWidth="1"/>
    <col min="11" max="11" width="11.421875" style="0" customWidth="1"/>
    <col min="12" max="12" width="12.00390625" style="0" customWidth="1"/>
    <col min="13" max="13" width="11.00390625" style="0" customWidth="1"/>
    <col min="14" max="14" width="25.8515625" style="0" customWidth="1"/>
    <col min="15" max="16" width="11.28125" style="0" customWidth="1"/>
    <col min="17" max="17" width="13.7109375" style="0" customWidth="1"/>
    <col min="18" max="19" width="16.57421875" style="0" customWidth="1"/>
    <col min="20" max="21" width="14.8515625" style="0" customWidth="1"/>
    <col min="22" max="22" width="17.140625" style="0" customWidth="1"/>
    <col min="23" max="23" width="11.57421875" style="0" customWidth="1"/>
    <col min="24" max="24" width="29.140625" style="4" customWidth="1"/>
    <col min="25" max="25" width="18.7109375" style="4" customWidth="1"/>
    <col min="26" max="26" width="25.57421875" style="4" customWidth="1"/>
    <col min="27" max="27" width="27.28125" style="5" customWidth="1"/>
    <col min="28" max="29" width="9.7109375" style="3" customWidth="1"/>
    <col min="30" max="30" width="9.00390625" style="0" customWidth="1"/>
    <col min="31" max="16384" width="9.7109375" style="0" customWidth="1"/>
  </cols>
  <sheetData>
    <row r="1" spans="1:142" ht="28.5">
      <c r="A1" s="6" t="s">
        <v>0</v>
      </c>
      <c r="C1" s="7"/>
      <c r="D1" s="8"/>
      <c r="E1" s="8"/>
      <c r="F1" s="8"/>
      <c r="G1" s="8"/>
      <c r="H1" s="7"/>
      <c r="I1" s="7"/>
      <c r="J1" s="7"/>
      <c r="K1" s="7"/>
      <c r="L1" s="7"/>
      <c r="M1" s="7"/>
      <c r="N1" s="7"/>
      <c r="O1" s="7"/>
      <c r="P1" s="7"/>
      <c r="Q1" s="7"/>
      <c r="R1" s="7"/>
      <c r="S1" s="7"/>
      <c r="T1" s="7"/>
      <c r="U1" s="7"/>
      <c r="V1" s="7"/>
      <c r="W1" s="7"/>
      <c r="X1" s="9"/>
      <c r="Y1" s="9"/>
      <c r="Z1" s="9"/>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row>
    <row r="2" spans="3:142" ht="12">
      <c r="C2" s="7"/>
      <c r="D2" s="8"/>
      <c r="E2" s="8"/>
      <c r="F2" s="8"/>
      <c r="G2" s="8"/>
      <c r="H2" s="7"/>
      <c r="I2" s="7"/>
      <c r="J2" s="7"/>
      <c r="K2" s="7"/>
      <c r="L2" s="7"/>
      <c r="M2" s="7"/>
      <c r="N2" s="7"/>
      <c r="O2" s="7"/>
      <c r="P2" s="7"/>
      <c r="Q2" s="7"/>
      <c r="R2" s="7"/>
      <c r="S2" s="7"/>
      <c r="T2" s="7"/>
      <c r="U2" s="7"/>
      <c r="V2" s="7"/>
      <c r="W2" s="7"/>
      <c r="X2" s="9"/>
      <c r="Y2" s="9"/>
      <c r="Z2" s="9"/>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row>
    <row r="3" spans="1:142" ht="21.75">
      <c r="A3" s="10" t="s">
        <v>1</v>
      </c>
      <c r="C3" s="7"/>
      <c r="D3" s="8"/>
      <c r="E3" s="8"/>
      <c r="F3" s="8"/>
      <c r="G3" s="8"/>
      <c r="H3" s="7"/>
      <c r="I3" s="7"/>
      <c r="J3" s="7"/>
      <c r="K3" s="7"/>
      <c r="L3" s="7"/>
      <c r="M3" s="7"/>
      <c r="N3" s="7"/>
      <c r="O3" s="7"/>
      <c r="P3" s="7"/>
      <c r="Q3" s="7"/>
      <c r="R3" s="7"/>
      <c r="S3" s="7"/>
      <c r="T3" s="7"/>
      <c r="U3" s="7"/>
      <c r="V3" s="7"/>
      <c r="W3" s="7"/>
      <c r="X3" s="9"/>
      <c r="Y3" s="9"/>
      <c r="Z3" s="9"/>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row>
    <row r="4" spans="2:142" ht="12">
      <c r="B4" s="7"/>
      <c r="C4" s="11"/>
      <c r="D4" s="12"/>
      <c r="E4" s="12"/>
      <c r="F4" s="12"/>
      <c r="G4" s="8"/>
      <c r="H4" s="7"/>
      <c r="I4" s="7"/>
      <c r="J4" s="7"/>
      <c r="K4" s="7"/>
      <c r="L4" s="7"/>
      <c r="M4" s="7"/>
      <c r="N4" s="7"/>
      <c r="O4" s="7"/>
      <c r="P4" s="7"/>
      <c r="Q4" s="7"/>
      <c r="R4" s="7"/>
      <c r="S4" s="7"/>
      <c r="T4" s="7"/>
      <c r="U4" s="7"/>
      <c r="V4" s="7"/>
      <c r="W4" s="7"/>
      <c r="X4" s="9"/>
      <c r="Y4" s="9"/>
      <c r="Z4" s="9"/>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row>
    <row r="5" spans="1:142" ht="12">
      <c r="A5" s="13" t="s">
        <v>2</v>
      </c>
      <c r="B5" s="14" t="s">
        <v>3</v>
      </c>
      <c r="C5" s="14" t="s">
        <v>4</v>
      </c>
      <c r="D5" s="15" t="s">
        <v>5</v>
      </c>
      <c r="E5" s="15" t="s">
        <v>6</v>
      </c>
      <c r="F5" s="15" t="s">
        <v>7</v>
      </c>
      <c r="G5" s="16" t="s">
        <v>8</v>
      </c>
      <c r="H5" s="17" t="s">
        <v>9</v>
      </c>
      <c r="I5" s="17" t="s">
        <v>10</v>
      </c>
      <c r="J5" s="17" t="s">
        <v>11</v>
      </c>
      <c r="K5" s="17" t="s">
        <v>12</v>
      </c>
      <c r="L5" s="17" t="s">
        <v>13</v>
      </c>
      <c r="M5" s="17" t="s">
        <v>14</v>
      </c>
      <c r="N5" s="17" t="s">
        <v>15</v>
      </c>
      <c r="O5" s="18" t="s">
        <v>16</v>
      </c>
      <c r="P5" s="17" t="s">
        <v>17</v>
      </c>
      <c r="Q5" s="17" t="s">
        <v>18</v>
      </c>
      <c r="R5" s="17" t="s">
        <v>19</v>
      </c>
      <c r="S5" s="17" t="s">
        <v>20</v>
      </c>
      <c r="T5" s="17" t="s">
        <v>19</v>
      </c>
      <c r="U5" s="17" t="s">
        <v>20</v>
      </c>
      <c r="V5" s="17" t="s">
        <v>21</v>
      </c>
      <c r="W5" s="17" t="s">
        <v>22</v>
      </c>
      <c r="X5" s="19" t="s">
        <v>23</v>
      </c>
      <c r="Y5" s="17" t="s">
        <v>24</v>
      </c>
      <c r="Z5" s="17" t="s">
        <v>25</v>
      </c>
      <c r="AA5" s="20"/>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row>
    <row r="6" spans="1:142" ht="17.25" customHeight="1">
      <c r="A6" s="21"/>
      <c r="B6" s="22"/>
      <c r="C6" s="23" t="s">
        <v>26</v>
      </c>
      <c r="D6" s="24"/>
      <c r="E6" s="24"/>
      <c r="F6" s="24"/>
      <c r="G6" s="22"/>
      <c r="H6" s="25" t="s">
        <v>27</v>
      </c>
      <c r="I6" s="25" t="s">
        <v>28</v>
      </c>
      <c r="J6" s="25" t="s">
        <v>29</v>
      </c>
      <c r="K6" s="25" t="s">
        <v>30</v>
      </c>
      <c r="L6" s="25" t="s">
        <v>31</v>
      </c>
      <c r="M6" s="25" t="s">
        <v>32</v>
      </c>
      <c r="N6" s="25"/>
      <c r="O6" s="18"/>
      <c r="P6" s="25"/>
      <c r="Q6" s="25"/>
      <c r="R6" s="25" t="s">
        <v>33</v>
      </c>
      <c r="S6" s="25" t="s">
        <v>33</v>
      </c>
      <c r="T6" s="25" t="s">
        <v>34</v>
      </c>
      <c r="U6" s="25" t="s">
        <v>34</v>
      </c>
      <c r="V6" s="25" t="s">
        <v>35</v>
      </c>
      <c r="W6" s="25"/>
      <c r="X6" s="26" t="s">
        <v>36</v>
      </c>
      <c r="Y6" s="25" t="s">
        <v>37</v>
      </c>
      <c r="Z6" s="25" t="s">
        <v>38</v>
      </c>
      <c r="AA6" s="20"/>
      <c r="AB6" s="2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row>
    <row r="7" spans="1:142" ht="12">
      <c r="A7" s="28">
        <v>4</v>
      </c>
      <c r="B7" s="29" t="s">
        <v>39</v>
      </c>
      <c r="C7" s="30" t="s">
        <v>40</v>
      </c>
      <c r="D7" s="31" t="s">
        <v>41</v>
      </c>
      <c r="E7" s="32" t="s">
        <v>42</v>
      </c>
      <c r="F7" s="33" t="s">
        <v>43</v>
      </c>
      <c r="G7" s="34" t="s">
        <v>44</v>
      </c>
      <c r="H7" s="35" t="s">
        <v>45</v>
      </c>
      <c r="I7" s="35" t="s">
        <v>45</v>
      </c>
      <c r="J7" s="35" t="s">
        <v>46</v>
      </c>
      <c r="K7" s="35" t="s">
        <v>47</v>
      </c>
      <c r="L7" s="35" t="s">
        <v>47</v>
      </c>
      <c r="M7" s="35" t="s">
        <v>48</v>
      </c>
      <c r="N7" s="36" t="s">
        <v>45</v>
      </c>
      <c r="O7" s="37" t="s">
        <v>45</v>
      </c>
      <c r="P7" s="38" t="s">
        <v>49</v>
      </c>
      <c r="Q7" s="39" t="s">
        <v>45</v>
      </c>
      <c r="R7" s="35" t="s">
        <v>50</v>
      </c>
      <c r="S7" s="35" t="s">
        <v>45</v>
      </c>
      <c r="T7" s="35" t="s">
        <v>51</v>
      </c>
      <c r="U7" s="40" t="s">
        <v>51</v>
      </c>
      <c r="V7" s="35" t="s">
        <v>45</v>
      </c>
      <c r="W7" s="32" t="s">
        <v>48</v>
      </c>
      <c r="X7" s="41" t="s">
        <v>52</v>
      </c>
      <c r="Y7" s="42" t="s">
        <v>45</v>
      </c>
      <c r="Z7" s="4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row>
    <row r="8" spans="1:142" ht="12">
      <c r="A8" s="28"/>
      <c r="B8" s="44"/>
      <c r="C8" s="30" t="s">
        <v>53</v>
      </c>
      <c r="D8" s="45"/>
      <c r="E8" s="46"/>
      <c r="F8" s="47"/>
      <c r="G8" s="34"/>
      <c r="H8" s="48"/>
      <c r="I8" s="49"/>
      <c r="J8" s="50"/>
      <c r="K8" s="48"/>
      <c r="L8" s="48"/>
      <c r="M8" s="48"/>
      <c r="N8" s="51"/>
      <c r="O8" s="52"/>
      <c r="P8" s="38"/>
      <c r="Q8" s="53"/>
      <c r="R8" s="48"/>
      <c r="S8" s="48"/>
      <c r="T8" s="54" t="s">
        <v>54</v>
      </c>
      <c r="U8" s="55" t="s">
        <v>54</v>
      </c>
      <c r="V8" s="48"/>
      <c r="W8" s="48"/>
      <c r="X8" s="41"/>
      <c r="Y8" s="32"/>
      <c r="Z8" s="56"/>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row>
    <row r="9" spans="1:142" ht="12">
      <c r="A9" s="28"/>
      <c r="B9" s="44"/>
      <c r="C9" s="30"/>
      <c r="D9" s="45"/>
      <c r="E9" s="46"/>
      <c r="F9" s="47"/>
      <c r="G9" s="34"/>
      <c r="H9" s="48"/>
      <c r="I9" s="49"/>
      <c r="J9" s="48"/>
      <c r="K9" s="48"/>
      <c r="L9" s="48"/>
      <c r="M9" s="48"/>
      <c r="N9" s="51"/>
      <c r="O9" s="52"/>
      <c r="P9" s="57"/>
      <c r="Q9" s="53"/>
      <c r="R9" s="48"/>
      <c r="S9" s="48"/>
      <c r="T9" s="54"/>
      <c r="U9" s="55"/>
      <c r="V9" s="48"/>
      <c r="W9" s="48"/>
      <c r="X9" s="41"/>
      <c r="Y9" s="32"/>
      <c r="Z9" s="56"/>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row>
    <row r="10" spans="1:142" ht="12">
      <c r="A10" s="28"/>
      <c r="B10" s="44"/>
      <c r="C10" s="30"/>
      <c r="D10" s="45"/>
      <c r="E10" s="46"/>
      <c r="F10" s="47"/>
      <c r="G10" s="34"/>
      <c r="H10" s="48"/>
      <c r="I10" s="49"/>
      <c r="J10" s="48"/>
      <c r="K10" s="48"/>
      <c r="L10" s="48"/>
      <c r="M10" s="48"/>
      <c r="N10" s="51"/>
      <c r="O10" s="52"/>
      <c r="P10" s="57"/>
      <c r="Q10" s="53"/>
      <c r="R10" s="48"/>
      <c r="S10" s="48"/>
      <c r="T10" s="54"/>
      <c r="U10" s="55"/>
      <c r="V10" s="48"/>
      <c r="W10" s="48"/>
      <c r="X10" s="41"/>
      <c r="Y10" s="32"/>
      <c r="Z10" s="56"/>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row>
    <row r="11" spans="1:142" ht="12">
      <c r="A11" s="28"/>
      <c r="B11" s="44"/>
      <c r="C11" s="30"/>
      <c r="D11" s="45"/>
      <c r="E11" s="46"/>
      <c r="F11" s="47"/>
      <c r="G11" s="34"/>
      <c r="H11" s="48"/>
      <c r="I11" s="49"/>
      <c r="J11" s="48"/>
      <c r="K11" s="48"/>
      <c r="L11" s="48"/>
      <c r="M11" s="48"/>
      <c r="N11" s="51"/>
      <c r="O11" s="52"/>
      <c r="P11" s="57"/>
      <c r="Q11" s="53"/>
      <c r="R11" s="48"/>
      <c r="S11" s="48"/>
      <c r="T11" s="54"/>
      <c r="U11" s="55"/>
      <c r="V11" s="48"/>
      <c r="W11" s="48"/>
      <c r="X11" s="41"/>
      <c r="Y11" s="32"/>
      <c r="Z11" s="56"/>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row>
    <row r="12" spans="1:142" ht="12">
      <c r="A12" s="28"/>
      <c r="B12" s="44"/>
      <c r="C12" s="30"/>
      <c r="D12" s="45"/>
      <c r="E12" s="58"/>
      <c r="F12" s="59"/>
      <c r="G12" s="34"/>
      <c r="H12" s="48"/>
      <c r="I12" s="49"/>
      <c r="J12" s="48"/>
      <c r="K12" s="48"/>
      <c r="L12" s="48"/>
      <c r="M12" s="48"/>
      <c r="N12" s="51"/>
      <c r="O12" s="52"/>
      <c r="P12" s="57"/>
      <c r="Q12" s="53"/>
      <c r="R12" s="48"/>
      <c r="S12" s="48"/>
      <c r="T12" s="54"/>
      <c r="U12" s="55"/>
      <c r="V12" s="48"/>
      <c r="W12" s="48"/>
      <c r="X12" s="60" t="s">
        <v>55</v>
      </c>
      <c r="Y12" s="32"/>
      <c r="Z12" s="56"/>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row>
    <row r="13" spans="1:142" ht="12">
      <c r="A13" s="28">
        <v>5</v>
      </c>
      <c r="B13" s="61" t="s">
        <v>56</v>
      </c>
      <c r="C13" s="62" t="s">
        <v>57</v>
      </c>
      <c r="D13" s="63" t="s">
        <v>58</v>
      </c>
      <c r="E13" s="32" t="s">
        <v>59</v>
      </c>
      <c r="F13" s="33" t="s">
        <v>60</v>
      </c>
      <c r="G13" s="64" t="s">
        <v>61</v>
      </c>
      <c r="H13" s="65" t="s">
        <v>45</v>
      </c>
      <c r="I13" s="65" t="s">
        <v>62</v>
      </c>
      <c r="J13" s="65" t="s">
        <v>63</v>
      </c>
      <c r="K13" s="65" t="s">
        <v>47</v>
      </c>
      <c r="L13" s="65" t="s">
        <v>47</v>
      </c>
      <c r="M13" s="65" t="s">
        <v>48</v>
      </c>
      <c r="N13" s="66" t="s">
        <v>64</v>
      </c>
      <c r="O13" s="67" t="s">
        <v>65</v>
      </c>
      <c r="P13" s="67" t="s">
        <v>45</v>
      </c>
      <c r="Q13" s="68" t="s">
        <v>66</v>
      </c>
      <c r="R13" s="69" t="s">
        <v>67</v>
      </c>
      <c r="S13" s="65" t="s">
        <v>68</v>
      </c>
      <c r="T13" s="70" t="s">
        <v>69</v>
      </c>
      <c r="U13" s="71">
        <v>0.143</v>
      </c>
      <c r="V13" s="65" t="s">
        <v>45</v>
      </c>
      <c r="W13" s="65" t="s">
        <v>48</v>
      </c>
      <c r="X13" s="72" t="s">
        <v>45</v>
      </c>
      <c r="Y13" s="73" t="s">
        <v>70</v>
      </c>
      <c r="Z13" s="74"/>
      <c r="AA13" s="75"/>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row>
    <row r="14" spans="1:142" ht="12.75" customHeight="1">
      <c r="A14" s="28"/>
      <c r="B14" s="44"/>
      <c r="C14" s="30"/>
      <c r="D14" s="45"/>
      <c r="E14" s="32" t="s">
        <v>71</v>
      </c>
      <c r="F14" s="33"/>
      <c r="G14" s="64"/>
      <c r="H14" s="35"/>
      <c r="I14" s="35"/>
      <c r="J14" s="35"/>
      <c r="K14" s="76"/>
      <c r="L14" s="76"/>
      <c r="M14" s="76"/>
      <c r="N14" s="66"/>
      <c r="O14" s="37"/>
      <c r="P14" s="37"/>
      <c r="Q14" s="50"/>
      <c r="R14" s="35" t="s">
        <v>72</v>
      </c>
      <c r="S14" s="35"/>
      <c r="T14" s="77" t="s">
        <v>73</v>
      </c>
      <c r="U14" s="54"/>
      <c r="V14" s="35"/>
      <c r="W14" s="35"/>
      <c r="X14" s="60"/>
      <c r="Y14" s="78"/>
      <c r="Z14" s="79"/>
      <c r="AA14" s="75"/>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row>
    <row r="15" spans="1:142" ht="12">
      <c r="A15" s="28"/>
      <c r="B15" s="44"/>
      <c r="C15" s="30"/>
      <c r="D15" s="45"/>
      <c r="E15" s="46"/>
      <c r="F15" s="47"/>
      <c r="G15" s="64"/>
      <c r="H15" s="35"/>
      <c r="I15" s="35"/>
      <c r="J15" s="35"/>
      <c r="K15" s="76"/>
      <c r="L15" s="76"/>
      <c r="M15" s="76"/>
      <c r="N15" s="66"/>
      <c r="O15" s="37"/>
      <c r="P15" s="37"/>
      <c r="Q15" s="80" t="s">
        <v>74</v>
      </c>
      <c r="R15" s="35"/>
      <c r="S15" s="35"/>
      <c r="T15" s="55"/>
      <c r="U15" s="54"/>
      <c r="V15" s="35"/>
      <c r="W15" s="35"/>
      <c r="X15" s="60"/>
      <c r="Y15" s="78"/>
      <c r="Z15" s="79"/>
      <c r="AA15" s="75"/>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row>
    <row r="16" spans="1:142" ht="12">
      <c r="A16" s="28"/>
      <c r="B16" s="44"/>
      <c r="C16" s="30"/>
      <c r="D16" s="45"/>
      <c r="E16" s="46"/>
      <c r="F16" s="47"/>
      <c r="G16" s="64"/>
      <c r="H16" s="35"/>
      <c r="I16" s="35"/>
      <c r="J16" s="35"/>
      <c r="K16" s="76"/>
      <c r="L16" s="76"/>
      <c r="M16" s="76"/>
      <c r="N16" s="66"/>
      <c r="O16" s="37"/>
      <c r="P16" s="37"/>
      <c r="Q16" s="80"/>
      <c r="R16" s="35"/>
      <c r="S16" s="35"/>
      <c r="T16" s="55"/>
      <c r="U16" s="54"/>
      <c r="V16" s="35"/>
      <c r="W16" s="35"/>
      <c r="X16" s="60"/>
      <c r="Y16" s="78"/>
      <c r="Z16" s="79"/>
      <c r="AA16" s="75"/>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42" ht="12">
      <c r="A17" s="28"/>
      <c r="B17" s="44"/>
      <c r="C17" s="30"/>
      <c r="D17" s="45"/>
      <c r="E17" s="46"/>
      <c r="F17" s="47"/>
      <c r="G17" s="64"/>
      <c r="H17" s="35"/>
      <c r="I17" s="35"/>
      <c r="J17" s="35"/>
      <c r="K17" s="76"/>
      <c r="L17" s="76"/>
      <c r="M17" s="76"/>
      <c r="N17" s="66"/>
      <c r="O17" s="37"/>
      <c r="P17" s="37"/>
      <c r="Q17" s="80"/>
      <c r="R17" s="35"/>
      <c r="S17" s="35"/>
      <c r="T17" s="55"/>
      <c r="U17" s="54"/>
      <c r="V17" s="35"/>
      <c r="W17" s="35"/>
      <c r="X17" s="60"/>
      <c r="Y17" s="78"/>
      <c r="Z17" s="79"/>
      <c r="AA17" s="75"/>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row>
    <row r="18" spans="1:142" ht="12">
      <c r="A18" s="28"/>
      <c r="B18" s="44"/>
      <c r="C18" s="30"/>
      <c r="D18" s="45"/>
      <c r="E18" s="46"/>
      <c r="F18" s="47"/>
      <c r="G18" s="64"/>
      <c r="H18" s="35"/>
      <c r="I18" s="35"/>
      <c r="J18" s="35"/>
      <c r="K18" s="76"/>
      <c r="L18" s="76"/>
      <c r="M18" s="76"/>
      <c r="N18" s="66"/>
      <c r="O18" s="37"/>
      <c r="P18" s="37"/>
      <c r="Q18" s="80"/>
      <c r="R18" s="35"/>
      <c r="S18" s="35"/>
      <c r="T18" s="55"/>
      <c r="U18" s="54"/>
      <c r="V18" s="35"/>
      <c r="W18" s="35"/>
      <c r="X18" s="60"/>
      <c r="Y18" s="78"/>
      <c r="Z18" s="79"/>
      <c r="AA18" s="75"/>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row>
    <row r="19" spans="1:142" ht="12">
      <c r="A19" s="28"/>
      <c r="B19" s="44"/>
      <c r="C19" s="30"/>
      <c r="D19" s="45"/>
      <c r="E19" s="58"/>
      <c r="F19" s="59"/>
      <c r="G19" s="64"/>
      <c r="H19" s="35"/>
      <c r="I19" s="35"/>
      <c r="J19" s="35"/>
      <c r="K19" s="76"/>
      <c r="L19" s="76"/>
      <c r="M19" s="76"/>
      <c r="N19" s="66"/>
      <c r="O19" s="37"/>
      <c r="P19" s="37"/>
      <c r="Q19" s="76"/>
      <c r="R19" s="35"/>
      <c r="S19" s="35"/>
      <c r="T19" s="55"/>
      <c r="U19" s="54"/>
      <c r="V19" s="35"/>
      <c r="W19" s="35"/>
      <c r="X19" s="60"/>
      <c r="Y19" s="78"/>
      <c r="Z19" s="79"/>
      <c r="AA19" s="75"/>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row>
    <row r="20" spans="1:142" ht="12.75" customHeight="1">
      <c r="A20" s="28">
        <v>6</v>
      </c>
      <c r="B20" s="81" t="s">
        <v>75</v>
      </c>
      <c r="C20" s="82" t="s">
        <v>76</v>
      </c>
      <c r="D20" s="63" t="s">
        <v>77</v>
      </c>
      <c r="E20" s="32" t="s">
        <v>59</v>
      </c>
      <c r="F20" s="33" t="s">
        <v>78</v>
      </c>
      <c r="G20" s="83" t="s">
        <v>79</v>
      </c>
      <c r="H20" s="65" t="s">
        <v>45</v>
      </c>
      <c r="I20" s="65" t="s">
        <v>80</v>
      </c>
      <c r="J20" s="84">
        <v>1.28</v>
      </c>
      <c r="K20" s="65" t="s">
        <v>48</v>
      </c>
      <c r="L20" s="65" t="s">
        <v>45</v>
      </c>
      <c r="M20" s="65" t="s">
        <v>48</v>
      </c>
      <c r="N20" s="85" t="s">
        <v>81</v>
      </c>
      <c r="O20" s="86" t="s">
        <v>82</v>
      </c>
      <c r="P20" s="67">
        <v>2004</v>
      </c>
      <c r="Q20" s="65" t="s">
        <v>45</v>
      </c>
      <c r="R20" s="65" t="s">
        <v>83</v>
      </c>
      <c r="S20" s="65" t="s">
        <v>84</v>
      </c>
      <c r="T20" s="87" t="s">
        <v>45</v>
      </c>
      <c r="U20" s="88" t="s">
        <v>85</v>
      </c>
      <c r="V20" s="86" t="s">
        <v>86</v>
      </c>
      <c r="W20" s="65" t="s">
        <v>48</v>
      </c>
      <c r="X20" s="89" t="s">
        <v>87</v>
      </c>
      <c r="Y20" s="90" t="s">
        <v>45</v>
      </c>
      <c r="Z20" s="91"/>
      <c r="AA20" s="75"/>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row>
    <row r="21" spans="1:142" ht="12">
      <c r="A21" s="28"/>
      <c r="B21" s="29"/>
      <c r="C21" s="92" t="s">
        <v>88</v>
      </c>
      <c r="D21" s="31"/>
      <c r="E21" s="32"/>
      <c r="F21" s="33"/>
      <c r="G21" s="83"/>
      <c r="H21" s="76"/>
      <c r="I21" s="35" t="s">
        <v>89</v>
      </c>
      <c r="J21" s="93">
        <v>1.92</v>
      </c>
      <c r="K21" s="35"/>
      <c r="L21" s="35"/>
      <c r="M21" s="35"/>
      <c r="N21" s="85"/>
      <c r="O21" s="94"/>
      <c r="P21" s="37"/>
      <c r="Q21" s="76"/>
      <c r="R21" s="35" t="s">
        <v>90</v>
      </c>
      <c r="S21" s="35" t="s">
        <v>91</v>
      </c>
      <c r="T21" s="95"/>
      <c r="U21" s="96"/>
      <c r="V21" s="86"/>
      <c r="W21" s="35"/>
      <c r="X21" s="89"/>
      <c r="Y21" s="78"/>
      <c r="Z21" s="79"/>
      <c r="AA21" s="75"/>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row>
    <row r="22" spans="1:142" ht="12">
      <c r="A22" s="28"/>
      <c r="B22" s="44"/>
      <c r="C22" s="30" t="s">
        <v>92</v>
      </c>
      <c r="D22" s="45"/>
      <c r="E22" s="46"/>
      <c r="F22" s="47"/>
      <c r="G22" s="97"/>
      <c r="H22" s="76"/>
      <c r="I22" s="35" t="s">
        <v>93</v>
      </c>
      <c r="J22" s="93">
        <v>2.56</v>
      </c>
      <c r="K22" s="76"/>
      <c r="L22" s="76"/>
      <c r="M22" s="76"/>
      <c r="N22" s="85"/>
      <c r="O22" s="37"/>
      <c r="P22" s="37"/>
      <c r="Q22" s="76"/>
      <c r="R22" s="35" t="s">
        <v>94</v>
      </c>
      <c r="S22" s="35" t="s">
        <v>95</v>
      </c>
      <c r="T22" s="95"/>
      <c r="U22" s="95"/>
      <c r="V22" s="86"/>
      <c r="W22" s="35"/>
      <c r="X22" s="89"/>
      <c r="Y22" s="78"/>
      <c r="Z22" s="79"/>
      <c r="AA22" s="75"/>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row>
    <row r="23" spans="1:142" ht="12">
      <c r="A23" s="28"/>
      <c r="B23" s="44"/>
      <c r="C23" s="30" t="s">
        <v>96</v>
      </c>
      <c r="D23" s="45"/>
      <c r="E23" s="46"/>
      <c r="F23" s="47"/>
      <c r="G23" s="97"/>
      <c r="H23" s="76"/>
      <c r="I23" s="35" t="s">
        <v>97</v>
      </c>
      <c r="J23" s="98">
        <v>3.2</v>
      </c>
      <c r="K23" s="76"/>
      <c r="L23" s="76"/>
      <c r="M23" s="76"/>
      <c r="N23" s="99"/>
      <c r="O23" s="37"/>
      <c r="P23" s="37"/>
      <c r="Q23" s="76"/>
      <c r="R23" s="35" t="s">
        <v>98</v>
      </c>
      <c r="S23" s="35" t="s">
        <v>99</v>
      </c>
      <c r="T23" s="95"/>
      <c r="U23" s="95"/>
      <c r="V23" s="86"/>
      <c r="W23" s="35"/>
      <c r="X23" s="60" t="s">
        <v>55</v>
      </c>
      <c r="Y23" s="78"/>
      <c r="Z23" s="79"/>
      <c r="AA23" s="75"/>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row>
    <row r="24" spans="1:142" ht="12">
      <c r="A24" s="28"/>
      <c r="B24" s="44"/>
      <c r="C24" s="30" t="s">
        <v>100</v>
      </c>
      <c r="D24" s="45"/>
      <c r="E24" s="46"/>
      <c r="F24" s="47"/>
      <c r="G24" s="97"/>
      <c r="H24" s="76"/>
      <c r="I24" s="35" t="s">
        <v>101</v>
      </c>
      <c r="J24" s="93">
        <v>3.84</v>
      </c>
      <c r="K24" s="76"/>
      <c r="L24" s="76"/>
      <c r="M24" s="76"/>
      <c r="N24" s="99"/>
      <c r="O24" s="37"/>
      <c r="P24" s="37"/>
      <c r="Q24" s="76"/>
      <c r="R24" s="35" t="s">
        <v>102</v>
      </c>
      <c r="S24" s="35" t="s">
        <v>103</v>
      </c>
      <c r="T24" s="95"/>
      <c r="U24" s="95"/>
      <c r="V24" s="35"/>
      <c r="W24" s="35"/>
      <c r="X24" s="100" t="s">
        <v>104</v>
      </c>
      <c r="Y24" s="101"/>
      <c r="Z24" s="79"/>
      <c r="AA24" s="75"/>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row>
    <row r="25" spans="1:142" ht="12">
      <c r="A25" s="28"/>
      <c r="B25" s="44"/>
      <c r="C25" s="30" t="s">
        <v>105</v>
      </c>
      <c r="D25" s="45"/>
      <c r="E25" s="46"/>
      <c r="F25" s="46"/>
      <c r="G25" s="102"/>
      <c r="H25" s="76"/>
      <c r="I25" s="35" t="s">
        <v>106</v>
      </c>
      <c r="J25" s="93">
        <v>3.84</v>
      </c>
      <c r="K25" s="76"/>
      <c r="L25" s="76"/>
      <c r="M25" s="76"/>
      <c r="N25" s="99"/>
      <c r="O25" s="37"/>
      <c r="P25" s="37"/>
      <c r="Q25" s="76"/>
      <c r="R25" s="35" t="s">
        <v>102</v>
      </c>
      <c r="S25" s="35" t="s">
        <v>103</v>
      </c>
      <c r="T25" s="95"/>
      <c r="U25" s="95"/>
      <c r="V25" s="35"/>
      <c r="W25" s="35"/>
      <c r="X25" s="100"/>
      <c r="Y25" s="101"/>
      <c r="Z25" s="79"/>
      <c r="AA25" s="75"/>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row>
    <row r="26" spans="1:142" ht="12">
      <c r="A26" s="28"/>
      <c r="B26" s="44"/>
      <c r="C26" s="30" t="s">
        <v>107</v>
      </c>
      <c r="D26" s="45"/>
      <c r="E26" s="46"/>
      <c r="F26" s="46"/>
      <c r="G26" s="102"/>
      <c r="H26" s="76"/>
      <c r="I26" s="35" t="s">
        <v>108</v>
      </c>
      <c r="J26" s="93">
        <v>5.12</v>
      </c>
      <c r="K26" s="76"/>
      <c r="L26" s="76"/>
      <c r="M26" s="76"/>
      <c r="N26" s="99"/>
      <c r="O26" s="37"/>
      <c r="P26" s="37"/>
      <c r="Q26" s="76"/>
      <c r="R26" s="35" t="s">
        <v>109</v>
      </c>
      <c r="S26" s="35" t="s">
        <v>110</v>
      </c>
      <c r="T26" s="95"/>
      <c r="U26" s="95"/>
      <c r="V26" s="35"/>
      <c r="W26" s="35"/>
      <c r="X26" s="100"/>
      <c r="Y26" s="101"/>
      <c r="Z26" s="79"/>
      <c r="AA26" s="75"/>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row>
    <row r="27" spans="1:142" ht="12">
      <c r="A27" s="28"/>
      <c r="B27" s="44"/>
      <c r="C27" s="30" t="s">
        <v>111</v>
      </c>
      <c r="D27" s="45"/>
      <c r="E27" s="46"/>
      <c r="F27" s="46"/>
      <c r="G27" s="102"/>
      <c r="H27" s="76"/>
      <c r="I27" s="35" t="s">
        <v>112</v>
      </c>
      <c r="J27" s="93">
        <v>6.4</v>
      </c>
      <c r="K27" s="76"/>
      <c r="L27" s="76"/>
      <c r="M27" s="76"/>
      <c r="N27" s="99"/>
      <c r="O27" s="37"/>
      <c r="P27" s="37"/>
      <c r="Q27" s="76"/>
      <c r="R27" s="35" t="s">
        <v>113</v>
      </c>
      <c r="S27" s="35" t="s">
        <v>114</v>
      </c>
      <c r="T27" s="95"/>
      <c r="U27" s="95"/>
      <c r="V27" s="35"/>
      <c r="W27" s="35"/>
      <c r="X27" s="100"/>
      <c r="Y27" s="101"/>
      <c r="Z27" s="79"/>
      <c r="AA27" s="75"/>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row>
    <row r="28" spans="1:142" ht="12">
      <c r="A28" s="28"/>
      <c r="B28" s="44"/>
      <c r="C28" s="30"/>
      <c r="D28" s="45"/>
      <c r="E28" s="46"/>
      <c r="F28" s="46"/>
      <c r="G28" s="102"/>
      <c r="H28" s="76"/>
      <c r="I28" s="103" t="s">
        <v>115</v>
      </c>
      <c r="J28" s="93" t="s">
        <v>116</v>
      </c>
      <c r="K28" s="76"/>
      <c r="L28" s="76"/>
      <c r="M28" s="76"/>
      <c r="N28" s="99"/>
      <c r="O28" s="37"/>
      <c r="P28" s="37"/>
      <c r="Q28" s="76"/>
      <c r="R28" s="104" t="s">
        <v>117</v>
      </c>
      <c r="S28" s="104" t="s">
        <v>118</v>
      </c>
      <c r="T28" s="95"/>
      <c r="U28" s="95"/>
      <c r="V28" s="35"/>
      <c r="W28" s="35"/>
      <c r="X28" s="100"/>
      <c r="Y28" s="101"/>
      <c r="Z28" s="79"/>
      <c r="AA28" s="75"/>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row>
    <row r="29" spans="1:142" ht="12">
      <c r="A29" s="28"/>
      <c r="B29" s="44"/>
      <c r="C29" s="30"/>
      <c r="D29" s="45"/>
      <c r="E29" s="46"/>
      <c r="F29" s="58"/>
      <c r="G29" s="102"/>
      <c r="H29" s="76"/>
      <c r="I29" s="103"/>
      <c r="J29" s="35"/>
      <c r="K29" s="76"/>
      <c r="L29" s="76"/>
      <c r="M29" s="76"/>
      <c r="N29" s="99"/>
      <c r="O29" s="37"/>
      <c r="P29" s="37"/>
      <c r="Q29" s="76"/>
      <c r="R29" s="104"/>
      <c r="S29" s="104"/>
      <c r="T29" s="95"/>
      <c r="U29" s="95"/>
      <c r="V29" s="35"/>
      <c r="W29" s="35"/>
      <c r="X29" s="105" t="s">
        <v>55</v>
      </c>
      <c r="Y29" s="78"/>
      <c r="Z29" s="79"/>
      <c r="AA29" s="75"/>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row>
    <row r="30" spans="1:142" ht="12.75" customHeight="1">
      <c r="A30" s="28">
        <v>9</v>
      </c>
      <c r="B30" s="106" t="s">
        <v>119</v>
      </c>
      <c r="C30" s="107" t="s">
        <v>120</v>
      </c>
      <c r="D30" s="63" t="s">
        <v>121</v>
      </c>
      <c r="E30" s="69" t="s">
        <v>42</v>
      </c>
      <c r="F30" s="108" t="s">
        <v>45</v>
      </c>
      <c r="G30" s="83" t="s">
        <v>122</v>
      </c>
      <c r="H30" s="109" t="s">
        <v>123</v>
      </c>
      <c r="I30" s="65" t="s">
        <v>124</v>
      </c>
      <c r="J30" s="65" t="s">
        <v>125</v>
      </c>
      <c r="K30" s="65" t="s">
        <v>47</v>
      </c>
      <c r="L30" s="65" t="s">
        <v>47</v>
      </c>
      <c r="M30" s="65" t="s">
        <v>48</v>
      </c>
      <c r="N30" s="110" t="s">
        <v>126</v>
      </c>
      <c r="O30" s="111">
        <f>1698/J30</f>
        <v>849</v>
      </c>
      <c r="P30" s="86" t="s">
        <v>127</v>
      </c>
      <c r="Q30" s="112" t="s">
        <v>128</v>
      </c>
      <c r="R30" s="65" t="s">
        <v>129</v>
      </c>
      <c r="S30" s="65" t="s">
        <v>130</v>
      </c>
      <c r="T30" s="70">
        <v>0.6</v>
      </c>
      <c r="U30" s="113" t="s">
        <v>131</v>
      </c>
      <c r="V30" s="65" t="s">
        <v>45</v>
      </c>
      <c r="W30" s="65" t="s">
        <v>48</v>
      </c>
      <c r="X30" s="114" t="s">
        <v>132</v>
      </c>
      <c r="Y30" s="115" t="s">
        <v>133</v>
      </c>
      <c r="Z30" s="116"/>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row>
    <row r="31" spans="1:142" ht="12">
      <c r="A31" s="28"/>
      <c r="B31" s="117"/>
      <c r="C31" s="118" t="s">
        <v>134</v>
      </c>
      <c r="D31" s="31"/>
      <c r="E31" s="32"/>
      <c r="F31" s="33"/>
      <c r="G31" s="83"/>
      <c r="H31" s="109"/>
      <c r="I31" s="32" t="s">
        <v>135</v>
      </c>
      <c r="J31" s="31" t="s">
        <v>136</v>
      </c>
      <c r="K31" s="35"/>
      <c r="L31" s="35"/>
      <c r="M31" s="35"/>
      <c r="N31" s="110"/>
      <c r="O31" s="36">
        <f>3289/J31</f>
        <v>822.25</v>
      </c>
      <c r="P31" s="86"/>
      <c r="Q31" s="39"/>
      <c r="R31" s="35" t="s">
        <v>137</v>
      </c>
      <c r="S31" s="35"/>
      <c r="T31" s="40"/>
      <c r="U31" s="40"/>
      <c r="V31" s="35"/>
      <c r="W31" s="35"/>
      <c r="X31" s="114"/>
      <c r="Y31" s="32"/>
      <c r="Z31" s="56"/>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row>
    <row r="32" spans="1:142" ht="12">
      <c r="A32" s="28"/>
      <c r="B32" s="117"/>
      <c r="C32" s="118" t="s">
        <v>138</v>
      </c>
      <c r="D32" s="31"/>
      <c r="E32" s="32"/>
      <c r="F32" s="33"/>
      <c r="G32" s="83"/>
      <c r="H32" s="35"/>
      <c r="I32" s="32" t="s">
        <v>139</v>
      </c>
      <c r="J32" s="31" t="s">
        <v>140</v>
      </c>
      <c r="K32" s="35"/>
      <c r="L32" s="35"/>
      <c r="M32" s="35"/>
      <c r="N32" s="119"/>
      <c r="O32" s="36">
        <f>4268/J32</f>
        <v>711.3333333333334</v>
      </c>
      <c r="P32" s="120" t="s">
        <v>141</v>
      </c>
      <c r="Q32" s="39"/>
      <c r="R32" s="35"/>
      <c r="S32" s="35"/>
      <c r="T32" s="40"/>
      <c r="U32" s="40"/>
      <c r="V32" s="35"/>
      <c r="W32" s="35"/>
      <c r="X32" s="114"/>
      <c r="Y32" s="32"/>
      <c r="Z32" s="56"/>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row>
    <row r="33" spans="1:142" ht="12">
      <c r="A33" s="28"/>
      <c r="B33" s="117"/>
      <c r="C33" s="118" t="s">
        <v>142</v>
      </c>
      <c r="D33" s="31"/>
      <c r="E33" s="32"/>
      <c r="F33" s="33"/>
      <c r="G33" s="83"/>
      <c r="H33" s="121"/>
      <c r="I33" s="32" t="s">
        <v>143</v>
      </c>
      <c r="J33" s="31" t="s">
        <v>144</v>
      </c>
      <c r="K33" s="35"/>
      <c r="L33" s="35"/>
      <c r="M33" s="35"/>
      <c r="N33" s="119"/>
      <c r="O33" s="36">
        <f>5378/J33</f>
        <v>672.25</v>
      </c>
      <c r="P33" s="120"/>
      <c r="Q33" s="39"/>
      <c r="R33" s="35"/>
      <c r="S33" s="35"/>
      <c r="T33" s="40"/>
      <c r="U33" s="40"/>
      <c r="V33" s="35"/>
      <c r="W33" s="35"/>
      <c r="X33" s="122" t="s">
        <v>55</v>
      </c>
      <c r="Y33" s="32"/>
      <c r="Z33" s="56"/>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row>
    <row r="34" spans="1:142" ht="12">
      <c r="A34" s="28"/>
      <c r="B34" s="117"/>
      <c r="C34" s="118" t="s">
        <v>145</v>
      </c>
      <c r="D34" s="31"/>
      <c r="E34" s="32"/>
      <c r="F34" s="33"/>
      <c r="G34" s="83"/>
      <c r="H34" s="121"/>
      <c r="I34" s="32" t="s">
        <v>146</v>
      </c>
      <c r="J34" s="31" t="s">
        <v>147</v>
      </c>
      <c r="K34" s="35"/>
      <c r="L34" s="35"/>
      <c r="M34" s="35"/>
      <c r="N34" s="119"/>
      <c r="O34" s="36">
        <f>6148/J34</f>
        <v>614.8</v>
      </c>
      <c r="P34" s="120"/>
      <c r="Q34" s="39"/>
      <c r="R34" s="35"/>
      <c r="S34" s="35"/>
      <c r="T34" s="40"/>
      <c r="U34" s="40"/>
      <c r="V34" s="35"/>
      <c r="W34" s="35"/>
      <c r="X34" s="122"/>
      <c r="Y34" s="32"/>
      <c r="Z34" s="56"/>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row>
    <row r="35" spans="1:142" ht="12">
      <c r="A35" s="28"/>
      <c r="B35" s="117"/>
      <c r="C35" s="118" t="s">
        <v>148</v>
      </c>
      <c r="D35" s="31"/>
      <c r="E35" s="32"/>
      <c r="F35" s="33"/>
      <c r="G35" s="97"/>
      <c r="H35" s="121"/>
      <c r="I35" s="32" t="s">
        <v>149</v>
      </c>
      <c r="J35" s="31" t="s">
        <v>150</v>
      </c>
      <c r="K35" s="35"/>
      <c r="L35" s="35"/>
      <c r="M35" s="35"/>
      <c r="N35" s="119"/>
      <c r="O35" s="36">
        <f>3528/J35</f>
        <v>775.3846153846154</v>
      </c>
      <c r="P35" s="120"/>
      <c r="Q35" s="39"/>
      <c r="R35" s="35"/>
      <c r="S35" s="35"/>
      <c r="T35" s="40"/>
      <c r="U35" s="40"/>
      <c r="V35" s="35"/>
      <c r="W35" s="35"/>
      <c r="X35" s="122"/>
      <c r="Y35" s="32"/>
      <c r="Z35" s="56"/>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row>
    <row r="36" spans="1:142" ht="12">
      <c r="A36" s="28"/>
      <c r="B36" s="117"/>
      <c r="C36" s="118" t="s">
        <v>151</v>
      </c>
      <c r="D36" s="31"/>
      <c r="E36" s="32"/>
      <c r="F36" s="33"/>
      <c r="G36" s="97"/>
      <c r="H36" s="121"/>
      <c r="I36" s="32" t="s">
        <v>152</v>
      </c>
      <c r="J36" s="31" t="s">
        <v>153</v>
      </c>
      <c r="K36" s="35"/>
      <c r="L36" s="35"/>
      <c r="M36" s="35"/>
      <c r="N36" s="119"/>
      <c r="O36" s="36">
        <f>5568/J36</f>
        <v>651.2280701754386</v>
      </c>
      <c r="P36" s="120"/>
      <c r="Q36" s="39"/>
      <c r="R36" s="35"/>
      <c r="S36" s="35"/>
      <c r="T36" s="40"/>
      <c r="U36" s="40"/>
      <c r="V36" s="35"/>
      <c r="W36" s="35"/>
      <c r="X36" s="122"/>
      <c r="Y36" s="32"/>
      <c r="Z36" s="56"/>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row>
    <row r="37" spans="1:142" ht="12">
      <c r="A37" s="28"/>
      <c r="B37" s="117"/>
      <c r="C37" s="118" t="s">
        <v>154</v>
      </c>
      <c r="D37" s="31"/>
      <c r="E37" s="32"/>
      <c r="F37" s="33"/>
      <c r="G37" s="97"/>
      <c r="H37" s="35"/>
      <c r="I37" s="32" t="s">
        <v>155</v>
      </c>
      <c r="J37" s="35" t="s">
        <v>156</v>
      </c>
      <c r="K37" s="35"/>
      <c r="L37" s="35"/>
      <c r="M37" s="35"/>
      <c r="N37" s="119"/>
      <c r="O37" s="36">
        <f>6798/J37</f>
        <v>541.6733067729083</v>
      </c>
      <c r="P37" s="120"/>
      <c r="Q37" s="39"/>
      <c r="R37" s="35"/>
      <c r="S37" s="35"/>
      <c r="T37" s="40"/>
      <c r="U37" s="40"/>
      <c r="V37" s="35"/>
      <c r="W37" s="35"/>
      <c r="X37" s="122" t="s">
        <v>157</v>
      </c>
      <c r="Y37" s="123"/>
      <c r="Z37" s="56"/>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row>
    <row r="38" spans="1:142" ht="12">
      <c r="A38" s="28">
        <v>50</v>
      </c>
      <c r="B38" s="124" t="s">
        <v>119</v>
      </c>
      <c r="C38" s="107" t="s">
        <v>158</v>
      </c>
      <c r="D38" s="63" t="s">
        <v>121</v>
      </c>
      <c r="E38" s="69" t="s">
        <v>42</v>
      </c>
      <c r="F38" s="108" t="s">
        <v>60</v>
      </c>
      <c r="G38" s="83" t="s">
        <v>159</v>
      </c>
      <c r="H38" s="65" t="s">
        <v>45</v>
      </c>
      <c r="I38" s="65" t="s">
        <v>45</v>
      </c>
      <c r="J38" s="125" t="s">
        <v>160</v>
      </c>
      <c r="K38" s="125" t="s">
        <v>47</v>
      </c>
      <c r="L38" s="125" t="s">
        <v>47</v>
      </c>
      <c r="M38" s="125" t="s">
        <v>48</v>
      </c>
      <c r="N38" s="125" t="s">
        <v>45</v>
      </c>
      <c r="O38" s="125" t="s">
        <v>45</v>
      </c>
      <c r="P38" s="125" t="s">
        <v>161</v>
      </c>
      <c r="Q38" s="125" t="s">
        <v>45</v>
      </c>
      <c r="R38" s="125" t="s">
        <v>162</v>
      </c>
      <c r="S38" s="125" t="s">
        <v>163</v>
      </c>
      <c r="T38" s="125" t="s">
        <v>45</v>
      </c>
      <c r="U38" s="125" t="s">
        <v>45</v>
      </c>
      <c r="V38" s="111" t="s">
        <v>45</v>
      </c>
      <c r="W38" s="65" t="s">
        <v>48</v>
      </c>
      <c r="X38" s="126" t="s">
        <v>164</v>
      </c>
      <c r="Y38" s="127" t="s">
        <v>45</v>
      </c>
      <c r="Z38" s="128"/>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row>
    <row r="39" spans="1:142" ht="12">
      <c r="A39" s="28"/>
      <c r="B39" s="129"/>
      <c r="C39" s="118"/>
      <c r="D39" s="31"/>
      <c r="E39" s="32"/>
      <c r="F39" s="33"/>
      <c r="G39" s="83"/>
      <c r="H39" s="35"/>
      <c r="I39" s="35"/>
      <c r="J39" s="35"/>
      <c r="K39" s="35"/>
      <c r="L39" s="35"/>
      <c r="M39" s="35"/>
      <c r="N39" s="36"/>
      <c r="O39" s="36"/>
      <c r="P39" s="36"/>
      <c r="Q39" s="36"/>
      <c r="R39" s="36"/>
      <c r="S39" s="36"/>
      <c r="T39" s="36"/>
      <c r="U39" s="36"/>
      <c r="V39" s="36"/>
      <c r="W39" s="35"/>
      <c r="X39" s="126"/>
      <c r="Y39" s="123"/>
      <c r="Z39" s="56"/>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row>
    <row r="40" spans="1:142" ht="12">
      <c r="A40" s="28"/>
      <c r="B40" s="130"/>
      <c r="C40" s="118"/>
      <c r="D40" s="31"/>
      <c r="E40" s="32"/>
      <c r="F40" s="33"/>
      <c r="G40" s="83"/>
      <c r="H40" s="35"/>
      <c r="I40" s="35"/>
      <c r="J40" s="35"/>
      <c r="K40" s="35"/>
      <c r="L40" s="35"/>
      <c r="M40" s="35"/>
      <c r="N40" s="119"/>
      <c r="O40" s="36"/>
      <c r="P40" s="37"/>
      <c r="Q40" s="39"/>
      <c r="R40" s="35"/>
      <c r="S40" s="35"/>
      <c r="T40" s="40"/>
      <c r="U40" s="40"/>
      <c r="V40" s="35"/>
      <c r="W40" s="35"/>
      <c r="X40" s="131" t="s">
        <v>165</v>
      </c>
      <c r="Y40" s="123"/>
      <c r="Z40" s="56"/>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row>
    <row r="41" spans="1:142" ht="12">
      <c r="A41" s="28"/>
      <c r="B41" s="130"/>
      <c r="C41" s="118"/>
      <c r="D41" s="31"/>
      <c r="E41" s="32"/>
      <c r="F41" s="33"/>
      <c r="G41" s="83"/>
      <c r="H41" s="35"/>
      <c r="I41" s="35"/>
      <c r="J41" s="35"/>
      <c r="K41" s="35"/>
      <c r="L41" s="35"/>
      <c r="M41" s="35"/>
      <c r="N41" s="119"/>
      <c r="O41" s="36"/>
      <c r="P41" s="37"/>
      <c r="Q41" s="39"/>
      <c r="R41" s="35"/>
      <c r="S41" s="35"/>
      <c r="T41" s="40"/>
      <c r="U41" s="40"/>
      <c r="V41" s="35"/>
      <c r="W41" s="35"/>
      <c r="X41" s="132" t="s">
        <v>166</v>
      </c>
      <c r="Y41" s="123"/>
      <c r="Z41" s="56"/>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row>
    <row r="42" spans="1:142" ht="12">
      <c r="A42" s="28"/>
      <c r="B42" s="130"/>
      <c r="C42" s="118"/>
      <c r="D42" s="31"/>
      <c r="E42" s="32"/>
      <c r="F42" s="33"/>
      <c r="G42" s="97"/>
      <c r="H42" s="35"/>
      <c r="I42" s="35"/>
      <c r="J42" s="35"/>
      <c r="K42" s="35"/>
      <c r="L42" s="35"/>
      <c r="M42" s="35"/>
      <c r="N42" s="119"/>
      <c r="O42" s="36"/>
      <c r="P42" s="37"/>
      <c r="Q42" s="39"/>
      <c r="R42" s="35"/>
      <c r="S42" s="35"/>
      <c r="T42" s="40"/>
      <c r="U42" s="40"/>
      <c r="V42" s="35"/>
      <c r="W42" s="35"/>
      <c r="X42" s="131" t="s">
        <v>167</v>
      </c>
      <c r="Y42" s="123"/>
      <c r="Z42" s="56"/>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row>
    <row r="43" spans="1:142" ht="12">
      <c r="A43" s="28"/>
      <c r="B43" s="130"/>
      <c r="C43" s="118"/>
      <c r="D43" s="31"/>
      <c r="E43" s="32"/>
      <c r="F43" s="33"/>
      <c r="G43" s="97"/>
      <c r="H43" s="35"/>
      <c r="I43" s="35"/>
      <c r="J43" s="35"/>
      <c r="K43" s="35"/>
      <c r="L43" s="35"/>
      <c r="M43" s="35"/>
      <c r="N43" s="119"/>
      <c r="O43" s="36"/>
      <c r="P43" s="37"/>
      <c r="Q43" s="39"/>
      <c r="R43" s="35"/>
      <c r="S43" s="35"/>
      <c r="T43" s="40"/>
      <c r="U43" s="40"/>
      <c r="V43" s="35"/>
      <c r="W43" s="35"/>
      <c r="X43" s="131" t="s">
        <v>168</v>
      </c>
      <c r="Y43" s="123"/>
      <c r="Z43" s="56"/>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row>
    <row r="44" spans="1:142" ht="12">
      <c r="A44" s="28"/>
      <c r="B44" s="130"/>
      <c r="C44" s="118"/>
      <c r="D44" s="31"/>
      <c r="E44" s="32"/>
      <c r="F44" s="33"/>
      <c r="G44" s="97"/>
      <c r="H44" s="35"/>
      <c r="I44" s="35"/>
      <c r="J44" s="35"/>
      <c r="K44" s="35"/>
      <c r="L44" s="35"/>
      <c r="M44" s="35"/>
      <c r="N44" s="119"/>
      <c r="O44" s="36"/>
      <c r="P44" s="37"/>
      <c r="Q44" s="39"/>
      <c r="R44" s="35"/>
      <c r="S44" s="35"/>
      <c r="T44" s="40"/>
      <c r="U44" s="40"/>
      <c r="V44" s="35"/>
      <c r="W44" s="35"/>
      <c r="X44" s="132" t="s">
        <v>169</v>
      </c>
      <c r="Y44" s="123"/>
      <c r="Z44" s="56"/>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row>
    <row r="45" spans="1:142" ht="12">
      <c r="A45" s="28"/>
      <c r="B45" s="133"/>
      <c r="C45" s="134"/>
      <c r="D45" s="135"/>
      <c r="E45" s="136"/>
      <c r="F45" s="137"/>
      <c r="G45" s="138"/>
      <c r="H45" s="139"/>
      <c r="I45" s="139"/>
      <c r="J45" s="139"/>
      <c r="K45" s="139"/>
      <c r="L45" s="139"/>
      <c r="M45" s="139"/>
      <c r="N45" s="140"/>
      <c r="O45" s="141"/>
      <c r="P45" s="142"/>
      <c r="Q45" s="143"/>
      <c r="R45" s="139"/>
      <c r="S45" s="139"/>
      <c r="T45" s="144"/>
      <c r="U45" s="144"/>
      <c r="V45" s="139"/>
      <c r="W45" s="139"/>
      <c r="X45" s="145" t="s">
        <v>170</v>
      </c>
      <c r="Y45" s="146"/>
      <c r="Z45" s="14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row>
    <row r="46" spans="1:142" ht="12">
      <c r="A46" s="28">
        <v>10</v>
      </c>
      <c r="B46" s="148" t="s">
        <v>171</v>
      </c>
      <c r="C46" s="118" t="s">
        <v>172</v>
      </c>
      <c r="D46" s="31" t="s">
        <v>173</v>
      </c>
      <c r="E46" s="69" t="s">
        <v>42</v>
      </c>
      <c r="F46" s="33" t="s">
        <v>78</v>
      </c>
      <c r="G46" s="97" t="s">
        <v>174</v>
      </c>
      <c r="H46" s="149" t="s">
        <v>175</v>
      </c>
      <c r="I46" s="35" t="s">
        <v>176</v>
      </c>
      <c r="J46" s="150" t="s">
        <v>177</v>
      </c>
      <c r="K46" s="35" t="s">
        <v>47</v>
      </c>
      <c r="L46" s="35" t="s">
        <v>47</v>
      </c>
      <c r="M46" s="35" t="s">
        <v>48</v>
      </c>
      <c r="N46" s="80" t="s">
        <v>178</v>
      </c>
      <c r="O46" s="37">
        <f>390/J46</f>
        <v>1000</v>
      </c>
      <c r="P46" s="38" t="s">
        <v>179</v>
      </c>
      <c r="Q46" s="35" t="s">
        <v>180</v>
      </c>
      <c r="R46" s="35" t="s">
        <v>45</v>
      </c>
      <c r="S46" s="35" t="s">
        <v>45</v>
      </c>
      <c r="T46" s="35" t="s">
        <v>45</v>
      </c>
      <c r="U46" s="35" t="s">
        <v>45</v>
      </c>
      <c r="V46" s="35" t="s">
        <v>45</v>
      </c>
      <c r="W46" s="35" t="s">
        <v>48</v>
      </c>
      <c r="X46" s="151" t="s">
        <v>181</v>
      </c>
      <c r="Y46" s="152" t="s">
        <v>182</v>
      </c>
      <c r="Z46" s="56"/>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row>
    <row r="47" spans="1:142" ht="12">
      <c r="A47" s="28"/>
      <c r="B47" s="148"/>
      <c r="C47" s="118" t="s">
        <v>183</v>
      </c>
      <c r="D47" s="31"/>
      <c r="E47" s="32"/>
      <c r="F47" s="33"/>
      <c r="G47" s="97"/>
      <c r="H47" s="35">
        <v>16</v>
      </c>
      <c r="I47" s="35" t="s">
        <v>184</v>
      </c>
      <c r="J47" s="35" t="s">
        <v>185</v>
      </c>
      <c r="K47" s="35"/>
      <c r="L47" s="35"/>
      <c r="M47" s="35"/>
      <c r="N47" s="80"/>
      <c r="O47" s="38">
        <f>590/J47</f>
        <v>808.2191780821918</v>
      </c>
      <c r="P47" s="38"/>
      <c r="Q47" s="35"/>
      <c r="R47" s="35"/>
      <c r="S47" s="35"/>
      <c r="T47" s="35"/>
      <c r="U47" s="35"/>
      <c r="V47" s="35"/>
      <c r="W47" s="35"/>
      <c r="X47" s="151"/>
      <c r="Y47" s="152"/>
      <c r="Z47" s="56"/>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row>
    <row r="48" spans="1:142" ht="12.75" customHeight="1">
      <c r="A48" s="28"/>
      <c r="B48" s="117"/>
      <c r="C48" s="153"/>
      <c r="D48" s="31"/>
      <c r="E48" s="32"/>
      <c r="F48" s="33"/>
      <c r="G48" s="97"/>
      <c r="H48" s="35">
        <v>23</v>
      </c>
      <c r="I48" s="35" t="s">
        <v>186</v>
      </c>
      <c r="J48" s="35" t="s">
        <v>187</v>
      </c>
      <c r="K48" s="35"/>
      <c r="L48" s="35"/>
      <c r="M48" s="35"/>
      <c r="N48" s="80"/>
      <c r="O48" s="38">
        <f>890/J48</f>
        <v>622.3776223776224</v>
      </c>
      <c r="P48" s="38" t="s">
        <v>188</v>
      </c>
      <c r="Q48" s="35"/>
      <c r="R48" s="35"/>
      <c r="S48" s="35"/>
      <c r="T48" s="35"/>
      <c r="U48" s="35"/>
      <c r="V48" s="35"/>
      <c r="W48" s="35"/>
      <c r="X48" s="151"/>
      <c r="Y48" s="152"/>
      <c r="Z48" s="56"/>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row>
    <row r="49" spans="1:142" ht="12.75" customHeight="1">
      <c r="A49" s="28"/>
      <c r="B49" s="117"/>
      <c r="C49" s="118"/>
      <c r="D49" s="31"/>
      <c r="E49" s="32"/>
      <c r="F49" s="33"/>
      <c r="G49" s="97"/>
      <c r="H49" s="35">
        <v>29</v>
      </c>
      <c r="I49" s="35" t="s">
        <v>189</v>
      </c>
      <c r="J49" s="35" t="s">
        <v>190</v>
      </c>
      <c r="K49" s="35"/>
      <c r="L49" s="35"/>
      <c r="M49" s="35"/>
      <c r="N49" s="80"/>
      <c r="O49" s="38">
        <f>1463/J49</f>
        <v>478.1045751633987</v>
      </c>
      <c r="P49" s="38"/>
      <c r="R49" s="35"/>
      <c r="S49" s="35"/>
      <c r="T49" s="35"/>
      <c r="U49" s="35"/>
      <c r="V49" s="35"/>
      <c r="W49" s="35"/>
      <c r="X49" s="154" t="s">
        <v>191</v>
      </c>
      <c r="Y49" s="32"/>
      <c r="Z49" s="56"/>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row>
    <row r="50" spans="1:142" ht="12">
      <c r="A50" s="28"/>
      <c r="B50" s="117"/>
      <c r="C50" s="118"/>
      <c r="D50" s="31"/>
      <c r="E50" s="32"/>
      <c r="F50" s="33"/>
      <c r="G50" s="97"/>
      <c r="H50" s="121"/>
      <c r="I50" s="50"/>
      <c r="K50" s="35"/>
      <c r="L50" s="35"/>
      <c r="M50" s="35"/>
      <c r="N50" s="80"/>
      <c r="P50" s="38"/>
      <c r="Q50" s="35"/>
      <c r="R50" s="35"/>
      <c r="S50" s="35"/>
      <c r="T50" s="35"/>
      <c r="U50" s="35"/>
      <c r="V50" s="35"/>
      <c r="W50" s="35"/>
      <c r="X50" s="155"/>
      <c r="Y50" s="32"/>
      <c r="Z50" s="56"/>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row>
    <row r="51" spans="1:142" ht="12">
      <c r="A51" s="28"/>
      <c r="B51" s="156"/>
      <c r="C51" s="134"/>
      <c r="D51" s="135"/>
      <c r="E51" s="136"/>
      <c r="F51" s="137"/>
      <c r="G51" s="97"/>
      <c r="H51" s="139"/>
      <c r="I51" s="139"/>
      <c r="J51" s="139"/>
      <c r="K51" s="139"/>
      <c r="L51" s="139"/>
      <c r="M51" s="139"/>
      <c r="N51" s="157"/>
      <c r="O51" s="158"/>
      <c r="P51" s="142"/>
      <c r="Q51" s="139"/>
      <c r="R51" s="139"/>
      <c r="S51" s="139"/>
      <c r="T51" s="139"/>
      <c r="U51" s="139"/>
      <c r="V51" s="139"/>
      <c r="W51" s="139"/>
      <c r="X51" s="159"/>
      <c r="Y51" s="32"/>
      <c r="Z51" s="56"/>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row>
    <row r="52" spans="1:142" ht="12.75" customHeight="1">
      <c r="A52" s="28">
        <v>13</v>
      </c>
      <c r="B52" s="160" t="s">
        <v>192</v>
      </c>
      <c r="C52" s="161" t="s">
        <v>193</v>
      </c>
      <c r="D52" s="35" t="s">
        <v>41</v>
      </c>
      <c r="E52" s="32" t="s">
        <v>194</v>
      </c>
      <c r="F52" s="33" t="s">
        <v>195</v>
      </c>
      <c r="G52" s="64" t="s">
        <v>196</v>
      </c>
      <c r="H52" s="39" t="s">
        <v>45</v>
      </c>
      <c r="I52" s="162"/>
      <c r="J52" s="39" t="s">
        <v>197</v>
      </c>
      <c r="K52" s="35" t="s">
        <v>47</v>
      </c>
      <c r="L52" s="35" t="s">
        <v>47</v>
      </c>
      <c r="M52" s="35" t="s">
        <v>48</v>
      </c>
      <c r="N52" s="37" t="s">
        <v>45</v>
      </c>
      <c r="O52" s="163" t="s">
        <v>198</v>
      </c>
      <c r="P52" s="37">
        <v>2004</v>
      </c>
      <c r="Q52" s="35" t="s">
        <v>45</v>
      </c>
      <c r="R52" s="65" t="s">
        <v>45</v>
      </c>
      <c r="S52" s="65" t="s">
        <v>45</v>
      </c>
      <c r="T52" s="65" t="s">
        <v>45</v>
      </c>
      <c r="U52" s="65" t="s">
        <v>45</v>
      </c>
      <c r="V52" s="65" t="s">
        <v>45</v>
      </c>
      <c r="W52" s="35" t="s">
        <v>48</v>
      </c>
      <c r="X52" s="155" t="s">
        <v>45</v>
      </c>
      <c r="Y52" s="73" t="s">
        <v>199</v>
      </c>
      <c r="Z52" s="164" t="s">
        <v>200</v>
      </c>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row>
    <row r="53" spans="1:142" ht="12">
      <c r="A53" s="28"/>
      <c r="B53" s="148"/>
      <c r="C53" s="118" t="s">
        <v>201</v>
      </c>
      <c r="D53" s="35"/>
      <c r="E53" s="32"/>
      <c r="F53" s="33"/>
      <c r="G53" s="64"/>
      <c r="H53" s="35"/>
      <c r="I53" s="39" t="s">
        <v>202</v>
      </c>
      <c r="J53" s="35"/>
      <c r="K53" s="35"/>
      <c r="L53" s="35"/>
      <c r="M53" s="35"/>
      <c r="N53" s="151"/>
      <c r="O53" s="163"/>
      <c r="P53" s="38" t="s">
        <v>203</v>
      </c>
      <c r="Q53" s="35"/>
      <c r="R53" s="35"/>
      <c r="S53" s="35"/>
      <c r="T53" s="35"/>
      <c r="U53" s="35"/>
      <c r="V53" s="35"/>
      <c r="W53" s="35"/>
      <c r="X53" s="155"/>
      <c r="Y53" s="32"/>
      <c r="Z53" s="164"/>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row>
    <row r="54" spans="1:142" ht="12">
      <c r="A54" s="28"/>
      <c r="B54" s="148"/>
      <c r="C54" s="118" t="s">
        <v>204</v>
      </c>
      <c r="D54" s="35"/>
      <c r="E54" s="32"/>
      <c r="F54" s="33"/>
      <c r="G54" s="165"/>
      <c r="H54" s="35"/>
      <c r="I54" s="35" t="s">
        <v>205</v>
      </c>
      <c r="J54" s="35"/>
      <c r="K54" s="35"/>
      <c r="L54" s="35"/>
      <c r="M54" s="35"/>
      <c r="N54" s="151"/>
      <c r="O54" s="163"/>
      <c r="P54" s="163"/>
      <c r="Q54" s="35"/>
      <c r="R54" s="35"/>
      <c r="S54" s="35"/>
      <c r="T54" s="35"/>
      <c r="U54" s="35"/>
      <c r="V54" s="35"/>
      <c r="W54" s="35"/>
      <c r="X54" s="155"/>
      <c r="Y54" s="32"/>
      <c r="Z54" s="164"/>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row>
    <row r="55" spans="1:142" ht="12">
      <c r="A55" s="28"/>
      <c r="B55" s="148"/>
      <c r="C55" s="118" t="s">
        <v>206</v>
      </c>
      <c r="D55" s="35"/>
      <c r="E55" s="32"/>
      <c r="F55" s="33"/>
      <c r="G55" s="165"/>
      <c r="H55" s="35"/>
      <c r="I55" s="35" t="s">
        <v>207</v>
      </c>
      <c r="J55" s="35"/>
      <c r="K55" s="35"/>
      <c r="L55" s="35"/>
      <c r="M55" s="35"/>
      <c r="N55" s="151"/>
      <c r="O55" s="163"/>
      <c r="P55" s="38"/>
      <c r="Q55" s="35"/>
      <c r="R55" s="35"/>
      <c r="S55" s="35"/>
      <c r="T55" s="35"/>
      <c r="U55" s="35"/>
      <c r="V55" s="35"/>
      <c r="W55" s="35"/>
      <c r="X55" s="155"/>
      <c r="Y55" s="32"/>
      <c r="Z55" s="164"/>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row>
    <row r="56" spans="1:142" ht="12">
      <c r="A56" s="28"/>
      <c r="B56" s="148"/>
      <c r="C56" s="118" t="s">
        <v>208</v>
      </c>
      <c r="D56" s="35"/>
      <c r="E56" s="32"/>
      <c r="F56" s="33"/>
      <c r="G56" s="165"/>
      <c r="H56" s="35"/>
      <c r="I56" s="35" t="s">
        <v>209</v>
      </c>
      <c r="J56" s="35"/>
      <c r="K56" s="35"/>
      <c r="L56" s="35"/>
      <c r="M56" s="35"/>
      <c r="N56" s="151"/>
      <c r="O56" s="163"/>
      <c r="P56" s="37"/>
      <c r="Q56" s="35"/>
      <c r="R56" s="35"/>
      <c r="S56" s="35"/>
      <c r="T56" s="35"/>
      <c r="U56" s="35"/>
      <c r="V56" s="35"/>
      <c r="W56" s="35"/>
      <c r="X56" s="155"/>
      <c r="Y56" s="32"/>
      <c r="Z56" s="164"/>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row>
    <row r="57" spans="1:142" ht="12">
      <c r="A57" s="28"/>
      <c r="B57" s="148"/>
      <c r="C57" s="118" t="s">
        <v>210</v>
      </c>
      <c r="D57" s="35"/>
      <c r="E57" s="32"/>
      <c r="F57" s="33"/>
      <c r="G57" s="165"/>
      <c r="H57" s="35"/>
      <c r="I57" s="35" t="s">
        <v>211</v>
      </c>
      <c r="J57" s="35"/>
      <c r="K57" s="35"/>
      <c r="L57" s="35"/>
      <c r="M57" s="35"/>
      <c r="N57" s="151"/>
      <c r="O57" s="163"/>
      <c r="P57" s="37"/>
      <c r="Q57" s="35"/>
      <c r="R57" s="35"/>
      <c r="S57" s="35"/>
      <c r="T57" s="35"/>
      <c r="U57" s="35"/>
      <c r="V57" s="35"/>
      <c r="W57" s="35"/>
      <c r="X57" s="155"/>
      <c r="Y57" s="32"/>
      <c r="Z57" s="164"/>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row>
    <row r="58" spans="1:142" ht="12">
      <c r="A58" s="28"/>
      <c r="B58" s="148"/>
      <c r="C58" s="118" t="s">
        <v>212</v>
      </c>
      <c r="D58" s="35"/>
      <c r="E58" s="32"/>
      <c r="F58" s="33"/>
      <c r="G58" s="165"/>
      <c r="H58" s="35"/>
      <c r="I58" s="35" t="s">
        <v>213</v>
      </c>
      <c r="J58" s="35"/>
      <c r="K58" s="35"/>
      <c r="L58" s="35"/>
      <c r="M58" s="35"/>
      <c r="N58" s="151"/>
      <c r="O58" s="163"/>
      <c r="P58" s="37"/>
      <c r="Q58" s="35"/>
      <c r="R58" s="35"/>
      <c r="S58" s="35"/>
      <c r="T58" s="35"/>
      <c r="U58" s="35"/>
      <c r="V58" s="35"/>
      <c r="W58" s="35"/>
      <c r="X58" s="155"/>
      <c r="Y58" s="32"/>
      <c r="Z58" s="164"/>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row>
    <row r="59" spans="1:142" ht="12">
      <c r="A59" s="28"/>
      <c r="B59" s="166"/>
      <c r="C59" s="167" t="s">
        <v>214</v>
      </c>
      <c r="D59" s="31"/>
      <c r="E59" s="32"/>
      <c r="F59" s="33"/>
      <c r="G59" s="165"/>
      <c r="H59" s="35"/>
      <c r="I59" s="35" t="s">
        <v>215</v>
      </c>
      <c r="J59" s="35"/>
      <c r="K59" s="35"/>
      <c r="L59" s="35"/>
      <c r="M59" s="35"/>
      <c r="N59" s="151"/>
      <c r="O59" s="163"/>
      <c r="P59" s="37"/>
      <c r="Q59" s="35"/>
      <c r="R59" s="35"/>
      <c r="S59" s="35"/>
      <c r="T59" s="35"/>
      <c r="U59" s="35"/>
      <c r="V59" s="35"/>
      <c r="W59" s="35"/>
      <c r="X59" s="155"/>
      <c r="Y59" s="32"/>
      <c r="Z59" s="164"/>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row>
    <row r="60" spans="1:142" ht="12">
      <c r="A60" s="28"/>
      <c r="B60" s="156"/>
      <c r="C60" s="134"/>
      <c r="D60" s="139"/>
      <c r="E60" s="136"/>
      <c r="F60" s="137"/>
      <c r="G60" s="168"/>
      <c r="H60" s="139"/>
      <c r="I60" s="139" t="s">
        <v>216</v>
      </c>
      <c r="J60" s="139"/>
      <c r="K60" s="139"/>
      <c r="L60" s="139"/>
      <c r="M60" s="139"/>
      <c r="N60" s="157"/>
      <c r="O60" s="163"/>
      <c r="P60" s="142"/>
      <c r="Q60" s="139"/>
      <c r="R60" s="139"/>
      <c r="S60" s="139"/>
      <c r="T60" s="139"/>
      <c r="U60" s="139"/>
      <c r="V60" s="139"/>
      <c r="W60" s="139"/>
      <c r="X60" s="159"/>
      <c r="Y60" s="136"/>
      <c r="Z60" s="164"/>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row>
    <row r="61" spans="1:142" ht="12">
      <c r="A61" s="28">
        <v>51</v>
      </c>
      <c r="B61" s="160" t="s">
        <v>217</v>
      </c>
      <c r="C61" s="161" t="s">
        <v>218</v>
      </c>
      <c r="D61" s="35" t="s">
        <v>219</v>
      </c>
      <c r="E61" s="32" t="s">
        <v>194</v>
      </c>
      <c r="F61" s="33" t="s">
        <v>195</v>
      </c>
      <c r="G61" s="64" t="s">
        <v>220</v>
      </c>
      <c r="H61" s="39" t="s">
        <v>45</v>
      </c>
      <c r="I61" s="39" t="s">
        <v>221</v>
      </c>
      <c r="J61" s="169" t="s">
        <v>222</v>
      </c>
      <c r="K61" s="35" t="s">
        <v>47</v>
      </c>
      <c r="L61" s="35" t="s">
        <v>47</v>
      </c>
      <c r="M61" s="35" t="s">
        <v>48</v>
      </c>
      <c r="N61" s="37" t="s">
        <v>45</v>
      </c>
      <c r="O61" s="37" t="s">
        <v>223</v>
      </c>
      <c r="P61" s="37">
        <v>2006</v>
      </c>
      <c r="Q61" s="35" t="s">
        <v>45</v>
      </c>
      <c r="R61" s="65" t="s">
        <v>224</v>
      </c>
      <c r="S61" s="65" t="s">
        <v>225</v>
      </c>
      <c r="T61" s="65" t="s">
        <v>45</v>
      </c>
      <c r="U61" s="65" t="s">
        <v>45</v>
      </c>
      <c r="V61" s="65" t="s">
        <v>45</v>
      </c>
      <c r="W61" s="35" t="s">
        <v>48</v>
      </c>
      <c r="X61" s="155" t="s">
        <v>45</v>
      </c>
      <c r="Y61" s="170" t="s">
        <v>45</v>
      </c>
      <c r="Z61" s="164"/>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row>
    <row r="62" spans="1:142" ht="12">
      <c r="A62" s="28"/>
      <c r="B62" s="148"/>
      <c r="C62" s="118"/>
      <c r="D62" s="35"/>
      <c r="E62" s="32"/>
      <c r="F62" s="33"/>
      <c r="G62" s="64"/>
      <c r="H62" s="39"/>
      <c r="I62" s="39" t="s">
        <v>226</v>
      </c>
      <c r="J62" s="169"/>
      <c r="K62" s="35"/>
      <c r="L62" s="35"/>
      <c r="M62" s="35"/>
      <c r="N62" s="151"/>
      <c r="O62" s="37"/>
      <c r="P62" s="37"/>
      <c r="Q62" s="35"/>
      <c r="R62" s="35"/>
      <c r="S62" s="35"/>
      <c r="T62" s="35"/>
      <c r="U62" s="35"/>
      <c r="V62" s="35"/>
      <c r="W62" s="35"/>
      <c r="X62" s="155"/>
      <c r="Y62" s="32"/>
      <c r="Z62" s="164"/>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row>
    <row r="63" spans="1:142" ht="12">
      <c r="A63" s="28"/>
      <c r="B63" s="148"/>
      <c r="C63" s="118"/>
      <c r="D63" s="35"/>
      <c r="E63" s="32"/>
      <c r="F63" s="33"/>
      <c r="G63" s="64"/>
      <c r="H63" s="39"/>
      <c r="I63" s="39"/>
      <c r="J63" s="39"/>
      <c r="K63" s="35"/>
      <c r="L63" s="35"/>
      <c r="M63" s="35"/>
      <c r="N63" s="151"/>
      <c r="O63" s="37"/>
      <c r="P63" s="37"/>
      <c r="Q63" s="35"/>
      <c r="R63" s="35"/>
      <c r="S63" s="35"/>
      <c r="T63" s="35"/>
      <c r="U63" s="35"/>
      <c r="V63" s="35"/>
      <c r="W63" s="35"/>
      <c r="X63" s="155"/>
      <c r="Y63" s="32"/>
      <c r="Z63" s="164"/>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row>
    <row r="64" spans="1:142" ht="12">
      <c r="A64" s="28"/>
      <c r="B64" s="148"/>
      <c r="C64" s="118"/>
      <c r="D64" s="35"/>
      <c r="E64" s="32"/>
      <c r="F64" s="33"/>
      <c r="G64" s="165"/>
      <c r="H64" s="39"/>
      <c r="I64" s="39"/>
      <c r="J64" s="39"/>
      <c r="K64" s="35"/>
      <c r="L64" s="35"/>
      <c r="M64" s="35"/>
      <c r="N64" s="151"/>
      <c r="O64" s="37"/>
      <c r="P64" s="37"/>
      <c r="Q64" s="35"/>
      <c r="R64" s="35"/>
      <c r="S64" s="35"/>
      <c r="T64" s="35"/>
      <c r="U64" s="35"/>
      <c r="V64" s="35"/>
      <c r="W64" s="35"/>
      <c r="X64" s="155"/>
      <c r="Y64" s="32"/>
      <c r="Z64" s="164"/>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row>
    <row r="65" spans="1:142" ht="12">
      <c r="A65" s="28"/>
      <c r="B65" s="156"/>
      <c r="C65" s="134"/>
      <c r="D65" s="139"/>
      <c r="E65" s="136"/>
      <c r="F65" s="137"/>
      <c r="G65" s="168"/>
      <c r="H65" s="143"/>
      <c r="I65" s="143"/>
      <c r="J65" s="143"/>
      <c r="K65" s="139"/>
      <c r="L65" s="139"/>
      <c r="M65" s="139"/>
      <c r="N65" s="157"/>
      <c r="O65" s="142"/>
      <c r="P65" s="142"/>
      <c r="Q65" s="139"/>
      <c r="R65" s="139"/>
      <c r="S65" s="139"/>
      <c r="T65" s="139"/>
      <c r="U65" s="139"/>
      <c r="V65" s="139"/>
      <c r="W65" s="139"/>
      <c r="X65" s="159"/>
      <c r="Y65" s="136"/>
      <c r="Z65" s="164"/>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row>
    <row r="66" spans="1:142" ht="12">
      <c r="A66" s="28">
        <v>52</v>
      </c>
      <c r="B66" s="160" t="s">
        <v>227</v>
      </c>
      <c r="C66" s="161" t="s">
        <v>228</v>
      </c>
      <c r="D66" s="67" t="s">
        <v>229</v>
      </c>
      <c r="E66" s="32" t="s">
        <v>194</v>
      </c>
      <c r="F66" s="171" t="s">
        <v>195</v>
      </c>
      <c r="G66" s="64" t="s">
        <v>230</v>
      </c>
      <c r="H66" s="39" t="s">
        <v>45</v>
      </c>
      <c r="I66" s="39" t="s">
        <v>231</v>
      </c>
      <c r="J66" s="169" t="s">
        <v>232</v>
      </c>
      <c r="K66" s="35" t="s">
        <v>47</v>
      </c>
      <c r="L66" s="35" t="s">
        <v>47</v>
      </c>
      <c r="M66" s="35" t="s">
        <v>48</v>
      </c>
      <c r="N66" s="37" t="s">
        <v>45</v>
      </c>
      <c r="O66" s="37" t="s">
        <v>233</v>
      </c>
      <c r="P66" s="37" t="s">
        <v>45</v>
      </c>
      <c r="Q66" s="35" t="s">
        <v>45</v>
      </c>
      <c r="R66" s="65" t="s">
        <v>234</v>
      </c>
      <c r="S66" s="65" t="s">
        <v>235</v>
      </c>
      <c r="T66" s="65" t="s">
        <v>45</v>
      </c>
      <c r="U66" s="65" t="s">
        <v>45</v>
      </c>
      <c r="V66" s="65" t="s">
        <v>45</v>
      </c>
      <c r="W66" s="35" t="s">
        <v>48</v>
      </c>
      <c r="X66" s="155" t="s">
        <v>45</v>
      </c>
      <c r="Y66" s="172" t="s">
        <v>236</v>
      </c>
      <c r="Z66" s="164"/>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row>
    <row r="67" spans="1:142" ht="12">
      <c r="A67" s="28"/>
      <c r="B67" s="148"/>
      <c r="C67" s="118"/>
      <c r="D67" s="67"/>
      <c r="E67" s="38"/>
      <c r="F67" s="173"/>
      <c r="G67" s="64"/>
      <c r="H67" s="39"/>
      <c r="I67" s="39" t="s">
        <v>237</v>
      </c>
      <c r="J67" s="169"/>
      <c r="K67" s="35"/>
      <c r="L67" s="35"/>
      <c r="M67" s="35"/>
      <c r="N67" s="151"/>
      <c r="O67" s="37"/>
      <c r="P67" s="37"/>
      <c r="Q67" s="35"/>
      <c r="R67" s="35"/>
      <c r="S67" s="35"/>
      <c r="T67" s="35"/>
      <c r="U67" s="35"/>
      <c r="V67" s="35"/>
      <c r="W67" s="35"/>
      <c r="X67" s="155"/>
      <c r="Y67" s="32"/>
      <c r="Z67" s="164"/>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row>
    <row r="68" spans="1:142" ht="12">
      <c r="A68" s="28"/>
      <c r="B68" s="148"/>
      <c r="C68" s="118"/>
      <c r="D68" s="67"/>
      <c r="E68" s="38"/>
      <c r="F68" s="173"/>
      <c r="G68" s="64"/>
      <c r="H68" s="39"/>
      <c r="I68" s="39"/>
      <c r="J68" s="39"/>
      <c r="K68" s="35"/>
      <c r="L68" s="35"/>
      <c r="M68" s="35"/>
      <c r="N68" s="151"/>
      <c r="O68" s="37"/>
      <c r="P68" s="37"/>
      <c r="Q68" s="35"/>
      <c r="R68" s="35"/>
      <c r="S68" s="35"/>
      <c r="T68" s="35"/>
      <c r="U68" s="35"/>
      <c r="V68" s="35"/>
      <c r="W68" s="35"/>
      <c r="X68" s="155"/>
      <c r="Y68" s="32"/>
      <c r="Z68" s="164"/>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row>
    <row r="69" spans="1:142" ht="12">
      <c r="A69" s="28"/>
      <c r="B69" s="148"/>
      <c r="C69" s="118"/>
      <c r="D69" s="35"/>
      <c r="E69" s="32"/>
      <c r="F69" s="33"/>
      <c r="G69" s="165"/>
      <c r="H69" s="39"/>
      <c r="I69" s="39"/>
      <c r="J69" s="39"/>
      <c r="K69" s="35"/>
      <c r="L69" s="35"/>
      <c r="M69" s="35"/>
      <c r="N69" s="151"/>
      <c r="O69" s="37"/>
      <c r="P69" s="37"/>
      <c r="Q69" s="35"/>
      <c r="R69" s="35"/>
      <c r="S69" s="35"/>
      <c r="T69" s="35"/>
      <c r="U69" s="35"/>
      <c r="V69" s="35"/>
      <c r="W69" s="35"/>
      <c r="X69" s="155"/>
      <c r="Y69" s="32"/>
      <c r="Z69" s="164"/>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row>
    <row r="70" spans="1:142" ht="12">
      <c r="A70" s="28"/>
      <c r="B70" s="156"/>
      <c r="C70" s="134"/>
      <c r="D70" s="139"/>
      <c r="E70" s="136"/>
      <c r="F70" s="137"/>
      <c r="G70" s="168"/>
      <c r="H70" s="143"/>
      <c r="I70" s="143"/>
      <c r="J70" s="143"/>
      <c r="K70" s="139"/>
      <c r="L70" s="139"/>
      <c r="M70" s="139"/>
      <c r="N70" s="157"/>
      <c r="O70" s="142"/>
      <c r="P70" s="142"/>
      <c r="Q70" s="139"/>
      <c r="R70" s="139"/>
      <c r="S70" s="139"/>
      <c r="T70" s="139"/>
      <c r="U70" s="139"/>
      <c r="V70" s="139"/>
      <c r="W70" s="139"/>
      <c r="X70" s="159"/>
      <c r="Y70" s="136"/>
      <c r="Z70" s="164"/>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row>
    <row r="71" spans="1:142" ht="12">
      <c r="A71" s="28">
        <v>53</v>
      </c>
      <c r="B71" s="160" t="s">
        <v>238</v>
      </c>
      <c r="C71" s="161" t="s">
        <v>239</v>
      </c>
      <c r="D71" s="35" t="s">
        <v>240</v>
      </c>
      <c r="E71" s="66" t="s">
        <v>241</v>
      </c>
      <c r="F71" s="33" t="s">
        <v>242</v>
      </c>
      <c r="G71" s="66" t="s">
        <v>243</v>
      </c>
      <c r="H71" s="39" t="s">
        <v>45</v>
      </c>
      <c r="I71" s="39" t="s">
        <v>45</v>
      </c>
      <c r="J71" s="39" t="s">
        <v>45</v>
      </c>
      <c r="K71" s="35" t="s">
        <v>48</v>
      </c>
      <c r="L71" s="35" t="s">
        <v>45</v>
      </c>
      <c r="M71" s="35" t="s">
        <v>45</v>
      </c>
      <c r="N71" s="35" t="s">
        <v>45</v>
      </c>
      <c r="O71" s="35" t="s">
        <v>45</v>
      </c>
      <c r="P71" s="37" t="s">
        <v>45</v>
      </c>
      <c r="Q71" s="35" t="s">
        <v>45</v>
      </c>
      <c r="R71" s="35" t="s">
        <v>45</v>
      </c>
      <c r="S71" s="35" t="s">
        <v>45</v>
      </c>
      <c r="T71" s="35" t="s">
        <v>45</v>
      </c>
      <c r="U71" s="35" t="s">
        <v>45</v>
      </c>
      <c r="V71" s="35" t="s">
        <v>45</v>
      </c>
      <c r="W71" s="35" t="s">
        <v>48</v>
      </c>
      <c r="X71" s="174" t="s">
        <v>244</v>
      </c>
      <c r="Y71" s="175" t="s">
        <v>45</v>
      </c>
      <c r="Z71" s="164"/>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row>
    <row r="72" spans="1:142" ht="12">
      <c r="A72" s="28"/>
      <c r="B72" s="148"/>
      <c r="C72" s="118"/>
      <c r="D72" s="35"/>
      <c r="E72" s="66"/>
      <c r="F72" s="33"/>
      <c r="G72" s="66"/>
      <c r="H72" s="39"/>
      <c r="I72" s="39"/>
      <c r="J72" s="39"/>
      <c r="K72" s="35"/>
      <c r="L72" s="35"/>
      <c r="M72" s="35"/>
      <c r="N72" s="151"/>
      <c r="O72" s="37"/>
      <c r="P72" s="37"/>
      <c r="Q72" s="35"/>
      <c r="R72" s="35"/>
      <c r="S72" s="35"/>
      <c r="T72" s="35"/>
      <c r="U72" s="35"/>
      <c r="V72" s="35"/>
      <c r="W72" s="35"/>
      <c r="X72" s="174" t="s">
        <v>245</v>
      </c>
      <c r="Y72" s="32"/>
      <c r="Z72" s="164"/>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row>
    <row r="73" spans="1:142" ht="12">
      <c r="A73" s="28"/>
      <c r="B73" s="148"/>
      <c r="C73" s="118"/>
      <c r="D73" s="35"/>
      <c r="E73" s="32"/>
      <c r="F73" s="33"/>
      <c r="G73" s="165"/>
      <c r="H73" s="39"/>
      <c r="I73" s="39"/>
      <c r="J73" s="39"/>
      <c r="K73" s="35"/>
      <c r="L73" s="35"/>
      <c r="M73" s="35"/>
      <c r="N73" s="151"/>
      <c r="O73" s="37"/>
      <c r="P73" s="37"/>
      <c r="Q73" s="35"/>
      <c r="R73" s="35"/>
      <c r="S73" s="35"/>
      <c r="T73" s="35"/>
      <c r="U73" s="35"/>
      <c r="V73" s="35"/>
      <c r="W73" s="35"/>
      <c r="X73" s="155"/>
      <c r="Y73" s="32"/>
      <c r="Z73" s="164"/>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row>
    <row r="74" spans="1:142" ht="12">
      <c r="A74" s="28"/>
      <c r="B74" s="148"/>
      <c r="C74" s="118"/>
      <c r="D74" s="35"/>
      <c r="E74" s="32"/>
      <c r="F74" s="33"/>
      <c r="G74" s="165"/>
      <c r="H74" s="39"/>
      <c r="I74" s="39"/>
      <c r="J74" s="39"/>
      <c r="K74" s="35"/>
      <c r="L74" s="35"/>
      <c r="M74" s="35"/>
      <c r="N74" s="151"/>
      <c r="O74" s="37"/>
      <c r="P74" s="37"/>
      <c r="Q74" s="35"/>
      <c r="R74" s="35"/>
      <c r="S74" s="35"/>
      <c r="T74" s="35"/>
      <c r="U74" s="35"/>
      <c r="V74" s="35"/>
      <c r="W74" s="35"/>
      <c r="X74" s="155"/>
      <c r="Y74" s="32"/>
      <c r="Z74" s="164"/>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row>
    <row r="75" spans="1:142" ht="12">
      <c r="A75" s="28"/>
      <c r="B75" s="156"/>
      <c r="C75" s="134"/>
      <c r="D75" s="139"/>
      <c r="E75" s="136"/>
      <c r="F75" s="137"/>
      <c r="G75" s="168"/>
      <c r="H75" s="143"/>
      <c r="I75" s="143"/>
      <c r="J75" s="143"/>
      <c r="K75" s="139"/>
      <c r="L75" s="139"/>
      <c r="M75" s="139"/>
      <c r="N75" s="157"/>
      <c r="O75" s="142"/>
      <c r="P75" s="142"/>
      <c r="Q75" s="139"/>
      <c r="R75" s="139"/>
      <c r="S75" s="139"/>
      <c r="T75" s="139"/>
      <c r="U75" s="139"/>
      <c r="V75" s="139"/>
      <c r="W75" s="139"/>
      <c r="X75" s="159"/>
      <c r="Y75" s="136"/>
      <c r="Z75" s="164"/>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row>
    <row r="76" spans="1:142" ht="12">
      <c r="A76" s="176"/>
      <c r="B76" s="177"/>
      <c r="C76" s="178"/>
      <c r="D76" s="31"/>
      <c r="E76" s="31"/>
      <c r="F76" s="31"/>
      <c r="G76" s="179"/>
      <c r="H76" s="31"/>
      <c r="I76" s="31"/>
      <c r="J76" s="31"/>
      <c r="K76" s="31"/>
      <c r="L76" s="31"/>
      <c r="M76" s="31"/>
      <c r="N76" s="179"/>
      <c r="O76" s="180"/>
      <c r="P76" s="180"/>
      <c r="Q76" s="31"/>
      <c r="R76" s="31"/>
      <c r="S76" s="31"/>
      <c r="T76" s="31"/>
      <c r="U76" s="31"/>
      <c r="V76" s="31"/>
      <c r="W76" s="31"/>
      <c r="X76" s="181"/>
      <c r="Y76" s="32"/>
      <c r="Z76" s="179"/>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row>
    <row r="77" spans="1:142" ht="12">
      <c r="A77" s="176"/>
      <c r="B77" s="177"/>
      <c r="C77" s="178"/>
      <c r="D77" s="31"/>
      <c r="E77" s="31"/>
      <c r="F77" s="31"/>
      <c r="G77" s="179"/>
      <c r="H77" s="31"/>
      <c r="I77" s="31"/>
      <c r="J77" s="31"/>
      <c r="K77" s="31"/>
      <c r="L77" s="31"/>
      <c r="M77" s="31"/>
      <c r="N77" s="179"/>
      <c r="O77" s="31"/>
      <c r="P77" s="180"/>
      <c r="Q77" s="31"/>
      <c r="R77" s="31"/>
      <c r="S77" s="31"/>
      <c r="T77" s="31"/>
      <c r="U77" s="31"/>
      <c r="V77" s="31"/>
      <c r="W77" s="31"/>
      <c r="X77" s="181"/>
      <c r="Y77" s="32"/>
      <c r="Z77" s="180"/>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row>
    <row r="78" spans="1:142" ht="21.75">
      <c r="A78" s="10" t="s">
        <v>246</v>
      </c>
      <c r="C78" s="178"/>
      <c r="D78" s="31"/>
      <c r="E78" s="31"/>
      <c r="F78" s="31"/>
      <c r="G78" s="179"/>
      <c r="H78" s="31"/>
      <c r="I78" s="31"/>
      <c r="J78" s="31"/>
      <c r="K78" s="31"/>
      <c r="L78" s="31"/>
      <c r="M78" s="31"/>
      <c r="N78" s="179"/>
      <c r="O78" s="31"/>
      <c r="P78" s="180"/>
      <c r="Q78" s="31"/>
      <c r="R78" s="31"/>
      <c r="S78" s="31"/>
      <c r="T78" s="31"/>
      <c r="U78" s="31"/>
      <c r="V78" s="31"/>
      <c r="W78" s="31"/>
      <c r="X78" s="181"/>
      <c r="Y78" s="32"/>
      <c r="Z78" s="180"/>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row>
    <row r="79" spans="1:27" s="3" customFormat="1" ht="12">
      <c r="A79" s="182"/>
      <c r="B79" s="8"/>
      <c r="C79" s="8"/>
      <c r="D79" s="5"/>
      <c r="E79" s="183"/>
      <c r="F79" s="5"/>
      <c r="G79" s="102"/>
      <c r="I79" s="5"/>
      <c r="N79" s="102"/>
      <c r="P79" s="102"/>
      <c r="X79" s="184"/>
      <c r="Y79" s="185"/>
      <c r="Z79" s="5"/>
      <c r="AA79" s="5"/>
    </row>
    <row r="80" spans="1:27" s="3" customFormat="1" ht="12">
      <c r="A80" s="28">
        <v>1</v>
      </c>
      <c r="B80" s="186" t="s">
        <v>247</v>
      </c>
      <c r="C80" s="187" t="s">
        <v>248</v>
      </c>
      <c r="D80" s="63" t="s">
        <v>249</v>
      </c>
      <c r="E80" s="32" t="s">
        <v>59</v>
      </c>
      <c r="F80" s="108" t="s">
        <v>45</v>
      </c>
      <c r="G80" s="64" t="s">
        <v>250</v>
      </c>
      <c r="H80" s="65" t="s">
        <v>45</v>
      </c>
      <c r="I80" s="65" t="s">
        <v>45</v>
      </c>
      <c r="J80" s="188" t="s">
        <v>45</v>
      </c>
      <c r="K80" s="65" t="s">
        <v>251</v>
      </c>
      <c r="L80" s="65" t="s">
        <v>251</v>
      </c>
      <c r="M80" s="189" t="s">
        <v>48</v>
      </c>
      <c r="N80" s="67" t="s">
        <v>45</v>
      </c>
      <c r="O80" s="65" t="s">
        <v>45</v>
      </c>
      <c r="P80" s="67" t="s">
        <v>45</v>
      </c>
      <c r="Q80" s="65" t="s">
        <v>45</v>
      </c>
      <c r="R80" s="190" t="s">
        <v>45</v>
      </c>
      <c r="S80" s="190" t="s">
        <v>45</v>
      </c>
      <c r="T80" s="190" t="s">
        <v>45</v>
      </c>
      <c r="U80" s="190" t="s">
        <v>45</v>
      </c>
      <c r="V80" s="190" t="s">
        <v>45</v>
      </c>
      <c r="W80" s="65" t="s">
        <v>252</v>
      </c>
      <c r="X80" s="191" t="s">
        <v>253</v>
      </c>
      <c r="Y80" s="69" t="s">
        <v>45</v>
      </c>
      <c r="Z80" s="192" t="s">
        <v>254</v>
      </c>
      <c r="AA80" s="5"/>
    </row>
    <row r="81" spans="1:27" s="3" customFormat="1" ht="12">
      <c r="A81" s="28"/>
      <c r="B81" s="193"/>
      <c r="C81" s="187"/>
      <c r="D81" s="31"/>
      <c r="E81" s="32"/>
      <c r="F81" s="32"/>
      <c r="G81" s="64"/>
      <c r="H81" s="194"/>
      <c r="I81" s="35"/>
      <c r="J81" s="194"/>
      <c r="K81" s="194"/>
      <c r="L81" s="194"/>
      <c r="M81" s="189"/>
      <c r="N81" s="151"/>
      <c r="O81" s="194"/>
      <c r="P81" s="37"/>
      <c r="Q81" s="194"/>
      <c r="R81" s="185"/>
      <c r="S81" s="35"/>
      <c r="T81" s="194"/>
      <c r="U81" s="194"/>
      <c r="V81" s="194"/>
      <c r="W81" s="35"/>
      <c r="X81" s="155"/>
      <c r="Y81" s="32"/>
      <c r="Z81" s="192"/>
      <c r="AA81" s="5"/>
    </row>
    <row r="82" spans="1:27" s="3" customFormat="1" ht="12">
      <c r="A82" s="28"/>
      <c r="B82" s="193"/>
      <c r="C82" s="195"/>
      <c r="D82" s="31"/>
      <c r="E82" s="32"/>
      <c r="F82" s="32"/>
      <c r="G82" s="179"/>
      <c r="H82" s="194"/>
      <c r="I82" s="35"/>
      <c r="J82" s="194"/>
      <c r="K82" s="194"/>
      <c r="L82" s="194"/>
      <c r="M82" s="194"/>
      <c r="N82" s="151"/>
      <c r="O82" s="194"/>
      <c r="P82" s="37"/>
      <c r="Q82" s="194"/>
      <c r="R82" s="32"/>
      <c r="S82" s="32"/>
      <c r="T82" s="194"/>
      <c r="U82" s="194"/>
      <c r="V82" s="194"/>
      <c r="W82" s="35"/>
      <c r="X82" s="155"/>
      <c r="Y82" s="32"/>
      <c r="Z82" s="192"/>
      <c r="AA82" s="5"/>
    </row>
    <row r="83" spans="1:27" s="3" customFormat="1" ht="12">
      <c r="A83" s="28"/>
      <c r="B83" s="196"/>
      <c r="C83" s="197"/>
      <c r="D83" s="135"/>
      <c r="E83" s="136"/>
      <c r="F83" s="136"/>
      <c r="G83" s="198"/>
      <c r="H83" s="199"/>
      <c r="I83" s="139"/>
      <c r="J83" s="199"/>
      <c r="K83" s="199"/>
      <c r="L83" s="199"/>
      <c r="M83" s="199"/>
      <c r="N83" s="157"/>
      <c r="O83" s="199"/>
      <c r="P83" s="142"/>
      <c r="Q83" s="199"/>
      <c r="R83" s="136"/>
      <c r="S83" s="136"/>
      <c r="T83" s="199"/>
      <c r="U83" s="199"/>
      <c r="V83" s="199"/>
      <c r="W83" s="199"/>
      <c r="X83" s="159"/>
      <c r="Y83" s="32"/>
      <c r="Z83" s="200" t="s">
        <v>55</v>
      </c>
      <c r="AA83" s="5"/>
    </row>
    <row r="84" spans="1:27" s="3" customFormat="1" ht="21.75">
      <c r="A84" s="28">
        <v>2</v>
      </c>
      <c r="B84" s="186" t="s">
        <v>255</v>
      </c>
      <c r="C84" s="201" t="s">
        <v>256</v>
      </c>
      <c r="D84" s="63" t="s">
        <v>257</v>
      </c>
      <c r="E84" s="69" t="s">
        <v>59</v>
      </c>
      <c r="F84" s="108" t="s">
        <v>45</v>
      </c>
      <c r="G84" s="64" t="s">
        <v>258</v>
      </c>
      <c r="H84" s="35" t="s">
        <v>45</v>
      </c>
      <c r="I84" s="35" t="s">
        <v>259</v>
      </c>
      <c r="J84" s="35" t="s">
        <v>260</v>
      </c>
      <c r="K84" s="35" t="s">
        <v>45</v>
      </c>
      <c r="L84" s="35" t="s">
        <v>45</v>
      </c>
      <c r="M84" s="35" t="s">
        <v>45</v>
      </c>
      <c r="N84" s="202" t="s">
        <v>261</v>
      </c>
      <c r="O84" s="35" t="s">
        <v>45</v>
      </c>
      <c r="P84" s="66" t="s">
        <v>262</v>
      </c>
      <c r="Q84" s="35" t="s">
        <v>45</v>
      </c>
      <c r="R84" s="35">
        <v>1000</v>
      </c>
      <c r="S84" s="35">
        <v>100</v>
      </c>
      <c r="T84" s="35" t="s">
        <v>45</v>
      </c>
      <c r="U84" s="35" t="s">
        <v>45</v>
      </c>
      <c r="V84" s="189" t="s">
        <v>263</v>
      </c>
      <c r="W84" s="189" t="s">
        <v>47</v>
      </c>
      <c r="X84" s="155" t="s">
        <v>264</v>
      </c>
      <c r="Y84" s="203" t="s">
        <v>182</v>
      </c>
      <c r="Z84" s="204"/>
      <c r="AA84" s="5"/>
    </row>
    <row r="85" spans="1:27" s="3" customFormat="1" ht="12">
      <c r="A85" s="28"/>
      <c r="B85" s="205"/>
      <c r="C85" s="206" t="s">
        <v>265</v>
      </c>
      <c r="D85" s="31"/>
      <c r="E85" s="32"/>
      <c r="F85" s="33"/>
      <c r="G85" s="64"/>
      <c r="H85" s="35"/>
      <c r="I85" s="35" t="s">
        <v>266</v>
      </c>
      <c r="J85" s="35" t="s">
        <v>267</v>
      </c>
      <c r="K85" s="35"/>
      <c r="L85" s="35"/>
      <c r="M85" s="35"/>
      <c r="N85" s="202"/>
      <c r="O85" s="35"/>
      <c r="P85" s="66"/>
      <c r="Q85" s="35"/>
      <c r="R85" s="35">
        <v>1500</v>
      </c>
      <c r="S85" s="35">
        <v>150</v>
      </c>
      <c r="T85" s="35"/>
      <c r="U85" s="35"/>
      <c r="V85" s="189"/>
      <c r="W85" s="207"/>
      <c r="X85" s="155"/>
      <c r="Y85" s="203"/>
      <c r="Z85" s="208"/>
      <c r="AA85" s="5"/>
    </row>
    <row r="86" spans="1:256" ht="12">
      <c r="A86" s="28"/>
      <c r="B86" s="205"/>
      <c r="C86" s="195"/>
      <c r="D86" s="31"/>
      <c r="E86" s="32"/>
      <c r="F86" s="33"/>
      <c r="G86" s="64"/>
      <c r="H86" s="35"/>
      <c r="I86" s="35"/>
      <c r="J86" s="35"/>
      <c r="K86" s="35"/>
      <c r="L86" s="35"/>
      <c r="M86" s="35"/>
      <c r="N86" s="202"/>
      <c r="O86" s="35"/>
      <c r="P86" s="66"/>
      <c r="Q86" s="35"/>
      <c r="R86" s="35"/>
      <c r="S86" s="35"/>
      <c r="T86" s="35"/>
      <c r="U86" s="35"/>
      <c r="V86" s="189"/>
      <c r="W86" s="207"/>
      <c r="X86" s="155"/>
      <c r="Y86" s="32"/>
      <c r="Z86" s="209"/>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12">
      <c r="A87" s="28"/>
      <c r="B87" s="205"/>
      <c r="C87" s="195"/>
      <c r="D87" s="31"/>
      <c r="E87" s="32"/>
      <c r="F87" s="33"/>
      <c r="G87" s="64"/>
      <c r="H87" s="35"/>
      <c r="I87" s="35"/>
      <c r="J87" s="35"/>
      <c r="K87" s="35"/>
      <c r="L87" s="35"/>
      <c r="M87" s="35"/>
      <c r="N87" s="202"/>
      <c r="O87" s="35"/>
      <c r="P87" s="66"/>
      <c r="Q87" s="35"/>
      <c r="R87" s="35"/>
      <c r="S87" s="35"/>
      <c r="T87" s="35"/>
      <c r="U87" s="35"/>
      <c r="V87" s="35"/>
      <c r="W87" s="207"/>
      <c r="X87" s="155"/>
      <c r="Y87" s="32"/>
      <c r="Z87" s="209"/>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12">
      <c r="A88" s="28"/>
      <c r="B88" s="196"/>
      <c r="C88" s="197"/>
      <c r="D88" s="135"/>
      <c r="E88" s="136"/>
      <c r="F88" s="136"/>
      <c r="G88" s="198"/>
      <c r="H88" s="139"/>
      <c r="I88" s="139"/>
      <c r="J88" s="139"/>
      <c r="K88" s="139"/>
      <c r="L88" s="139"/>
      <c r="M88" s="139"/>
      <c r="N88" s="202"/>
      <c r="O88" s="139"/>
      <c r="P88" s="158"/>
      <c r="Q88" s="139"/>
      <c r="R88" s="139"/>
      <c r="S88" s="139"/>
      <c r="T88" s="139"/>
      <c r="U88" s="139"/>
      <c r="V88" s="139"/>
      <c r="W88" s="139"/>
      <c r="X88" s="159"/>
      <c r="Y88" s="136"/>
      <c r="Z88" s="210"/>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12">
      <c r="A89" s="211">
        <v>7</v>
      </c>
      <c r="B89" s="212" t="s">
        <v>268</v>
      </c>
      <c r="C89" s="107" t="s">
        <v>269</v>
      </c>
      <c r="D89" s="63" t="s">
        <v>121</v>
      </c>
      <c r="E89" s="69" t="s">
        <v>59</v>
      </c>
      <c r="F89" s="69" t="s">
        <v>45</v>
      </c>
      <c r="G89" s="213" t="s">
        <v>270</v>
      </c>
      <c r="H89" s="65" t="s">
        <v>45</v>
      </c>
      <c r="I89" s="65" t="s">
        <v>271</v>
      </c>
      <c r="J89" s="188">
        <v>2.2</v>
      </c>
      <c r="K89" s="65" t="s">
        <v>47</v>
      </c>
      <c r="L89" s="65" t="s">
        <v>47</v>
      </c>
      <c r="M89" s="65" t="s">
        <v>48</v>
      </c>
      <c r="N89" s="66" t="s">
        <v>272</v>
      </c>
      <c r="O89" s="65" t="s">
        <v>45</v>
      </c>
      <c r="P89" s="67">
        <v>1998</v>
      </c>
      <c r="Q89" s="65" t="s">
        <v>45</v>
      </c>
      <c r="R89" s="65" t="s">
        <v>45</v>
      </c>
      <c r="S89" s="65" t="s">
        <v>273</v>
      </c>
      <c r="T89" s="71">
        <v>0.63</v>
      </c>
      <c r="U89" s="71">
        <v>0.12</v>
      </c>
      <c r="V89" s="65" t="s">
        <v>274</v>
      </c>
      <c r="W89" s="189" t="s">
        <v>275</v>
      </c>
      <c r="X89" s="191" t="s">
        <v>45</v>
      </c>
      <c r="Y89" s="69" t="s">
        <v>45</v>
      </c>
      <c r="Z89" s="214" t="s">
        <v>276</v>
      </c>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12">
      <c r="A90" s="211"/>
      <c r="B90" s="215"/>
      <c r="C90" s="118"/>
      <c r="D90" s="31"/>
      <c r="E90" s="32"/>
      <c r="F90" s="32"/>
      <c r="G90" s="179" t="s">
        <v>277</v>
      </c>
      <c r="H90" s="35"/>
      <c r="I90" s="35"/>
      <c r="J90" s="35"/>
      <c r="K90" s="35"/>
      <c r="L90" s="35"/>
      <c r="M90" s="35"/>
      <c r="N90" s="66"/>
      <c r="O90" s="35"/>
      <c r="P90" s="37"/>
      <c r="Q90" s="35"/>
      <c r="R90" s="35"/>
      <c r="S90" s="35"/>
      <c r="T90" s="35"/>
      <c r="U90" s="35"/>
      <c r="V90" s="35" t="s">
        <v>278</v>
      </c>
      <c r="W90" s="189"/>
      <c r="X90" s="155"/>
      <c r="Y90" s="32"/>
      <c r="Z90" s="214"/>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12">
      <c r="A91" s="211"/>
      <c r="B91" s="216"/>
      <c r="C91" s="134"/>
      <c r="D91" s="135"/>
      <c r="E91" s="136"/>
      <c r="F91" s="136"/>
      <c r="G91" s="198" t="s">
        <v>279</v>
      </c>
      <c r="H91" s="139"/>
      <c r="I91" s="139"/>
      <c r="J91" s="139"/>
      <c r="K91" s="139"/>
      <c r="L91" s="139"/>
      <c r="M91" s="139"/>
      <c r="N91" s="157"/>
      <c r="O91" s="139"/>
      <c r="P91" s="142"/>
      <c r="Q91" s="139"/>
      <c r="R91" s="139"/>
      <c r="S91" s="139"/>
      <c r="T91" s="139"/>
      <c r="U91" s="139"/>
      <c r="V91" s="139"/>
      <c r="W91" s="139"/>
      <c r="X91" s="159"/>
      <c r="Y91" s="136"/>
      <c r="Z91" s="214"/>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6" ht="12">
      <c r="A92" s="211">
        <v>8</v>
      </c>
      <c r="B92" s="217" t="s">
        <v>280</v>
      </c>
      <c r="C92" s="118" t="s">
        <v>281</v>
      </c>
      <c r="D92" s="31" t="s">
        <v>121</v>
      </c>
      <c r="E92" s="69" t="s">
        <v>59</v>
      </c>
      <c r="F92" s="69" t="s">
        <v>45</v>
      </c>
      <c r="G92" s="179" t="s">
        <v>270</v>
      </c>
      <c r="H92" s="35">
        <v>50</v>
      </c>
      <c r="I92" s="35" t="s">
        <v>282</v>
      </c>
      <c r="J92" s="218">
        <v>1.92</v>
      </c>
      <c r="K92" s="35" t="s">
        <v>47</v>
      </c>
      <c r="L92" s="35" t="s">
        <v>47</v>
      </c>
      <c r="M92" s="35" t="s">
        <v>48</v>
      </c>
      <c r="N92" s="37" t="s">
        <v>45</v>
      </c>
      <c r="O92" s="35" t="s">
        <v>45</v>
      </c>
      <c r="P92" s="37">
        <v>1998</v>
      </c>
      <c r="Q92" s="35" t="s">
        <v>45</v>
      </c>
      <c r="R92" s="35" t="s">
        <v>45</v>
      </c>
      <c r="S92" s="35" t="s">
        <v>45</v>
      </c>
      <c r="T92" s="219">
        <v>0.682</v>
      </c>
      <c r="U92" s="219">
        <v>0.083</v>
      </c>
      <c r="V92" s="35" t="s">
        <v>45</v>
      </c>
      <c r="W92" s="35" t="s">
        <v>48</v>
      </c>
      <c r="X92" s="220" t="s">
        <v>283</v>
      </c>
      <c r="Y92" s="32" t="s">
        <v>45</v>
      </c>
      <c r="Z92" s="221" t="s">
        <v>276</v>
      </c>
    </row>
    <row r="93" spans="1:26" ht="12">
      <c r="A93" s="211"/>
      <c r="B93" s="217"/>
      <c r="C93" s="118"/>
      <c r="D93" s="31"/>
      <c r="E93" s="32"/>
      <c r="F93" s="32"/>
      <c r="G93" s="179" t="s">
        <v>277</v>
      </c>
      <c r="H93" s="35"/>
      <c r="I93" s="35"/>
      <c r="J93" s="35"/>
      <c r="K93" s="35"/>
      <c r="L93" s="35"/>
      <c r="M93" s="35"/>
      <c r="N93" s="37"/>
      <c r="O93" s="35"/>
      <c r="P93" s="37"/>
      <c r="Q93" s="35"/>
      <c r="R93" s="35"/>
      <c r="S93" s="35"/>
      <c r="T93" s="35"/>
      <c r="U93" s="35"/>
      <c r="V93" s="35"/>
      <c r="W93" s="35"/>
      <c r="X93" s="220"/>
      <c r="Y93" s="32"/>
      <c r="Z93" s="221"/>
    </row>
    <row r="94" spans="1:26" ht="12">
      <c r="A94" s="211"/>
      <c r="B94" s="215"/>
      <c r="C94" s="118"/>
      <c r="D94" s="31"/>
      <c r="E94" s="32"/>
      <c r="F94" s="32"/>
      <c r="G94" s="179"/>
      <c r="H94" s="35"/>
      <c r="I94" s="35"/>
      <c r="J94" s="35"/>
      <c r="K94" s="35"/>
      <c r="L94" s="35"/>
      <c r="M94" s="35"/>
      <c r="N94" s="37"/>
      <c r="O94" s="35"/>
      <c r="P94" s="37"/>
      <c r="Q94" s="35"/>
      <c r="R94" s="35"/>
      <c r="S94" s="35"/>
      <c r="T94" s="35"/>
      <c r="U94" s="35"/>
      <c r="V94" s="35"/>
      <c r="W94" s="35"/>
      <c r="X94" s="220"/>
      <c r="Y94" s="32"/>
      <c r="Z94" s="221"/>
    </row>
    <row r="95" spans="1:26" ht="12">
      <c r="A95" s="211"/>
      <c r="B95" s="216"/>
      <c r="C95" s="134"/>
      <c r="D95" s="135"/>
      <c r="E95" s="136"/>
      <c r="F95" s="136"/>
      <c r="G95" s="198"/>
      <c r="H95" s="139"/>
      <c r="I95" s="139"/>
      <c r="J95" s="139"/>
      <c r="K95" s="139"/>
      <c r="L95" s="139"/>
      <c r="M95" s="139"/>
      <c r="N95" s="142"/>
      <c r="O95" s="139"/>
      <c r="P95" s="142"/>
      <c r="Q95" s="139"/>
      <c r="R95" s="139"/>
      <c r="S95" s="139"/>
      <c r="T95" s="139"/>
      <c r="U95" s="139"/>
      <c r="V95" s="139"/>
      <c r="W95" s="139"/>
      <c r="X95" s="220"/>
      <c r="Y95" s="32"/>
      <c r="Z95" s="221"/>
    </row>
    <row r="96" spans="1:26" ht="12">
      <c r="A96" s="211">
        <v>11</v>
      </c>
      <c r="B96" s="217" t="s">
        <v>284</v>
      </c>
      <c r="C96" s="118" t="s">
        <v>285</v>
      </c>
      <c r="D96" s="31" t="s">
        <v>286</v>
      </c>
      <c r="E96" s="69" t="s">
        <v>59</v>
      </c>
      <c r="F96" s="69" t="s">
        <v>45</v>
      </c>
      <c r="G96" s="64" t="s">
        <v>287</v>
      </c>
      <c r="H96" s="65">
        <v>5</v>
      </c>
      <c r="I96" s="65" t="s">
        <v>288</v>
      </c>
      <c r="J96" s="188" t="s">
        <v>289</v>
      </c>
      <c r="K96" s="65" t="s">
        <v>48</v>
      </c>
      <c r="L96" s="65" t="s">
        <v>48</v>
      </c>
      <c r="M96" s="65" t="s">
        <v>48</v>
      </c>
      <c r="N96" s="67" t="s">
        <v>45</v>
      </c>
      <c r="O96" s="65" t="s">
        <v>290</v>
      </c>
      <c r="P96" s="67">
        <v>1999</v>
      </c>
      <c r="Q96" s="65" t="s">
        <v>45</v>
      </c>
      <c r="R96" s="65" t="s">
        <v>45</v>
      </c>
      <c r="S96" s="65" t="s">
        <v>45</v>
      </c>
      <c r="T96" s="71" t="s">
        <v>291</v>
      </c>
      <c r="U96" s="71" t="s">
        <v>292</v>
      </c>
      <c r="V96" s="65" t="s">
        <v>293</v>
      </c>
      <c r="W96" s="65" t="s">
        <v>45</v>
      </c>
      <c r="X96" s="191" t="s">
        <v>294</v>
      </c>
      <c r="Y96" s="69" t="s">
        <v>45</v>
      </c>
      <c r="Z96" s="192" t="s">
        <v>295</v>
      </c>
    </row>
    <row r="97" spans="1:26" ht="12">
      <c r="A97" s="211"/>
      <c r="B97" s="215"/>
      <c r="C97" s="118"/>
      <c r="D97" s="31"/>
      <c r="E97" s="32"/>
      <c r="F97" s="32"/>
      <c r="G97" s="179" t="s">
        <v>296</v>
      </c>
      <c r="H97" s="35"/>
      <c r="I97" s="35"/>
      <c r="J97" s="35"/>
      <c r="K97" s="35"/>
      <c r="L97" s="35"/>
      <c r="M97" s="35"/>
      <c r="N97" s="37"/>
      <c r="O97" s="35"/>
      <c r="P97" s="37"/>
      <c r="Q97" s="35"/>
      <c r="R97" s="35"/>
      <c r="S97" s="35"/>
      <c r="T97" s="35"/>
      <c r="U97" s="35"/>
      <c r="V97" s="35"/>
      <c r="W97" s="35"/>
      <c r="X97" s="155"/>
      <c r="Y97" s="32"/>
      <c r="Z97" s="192"/>
    </row>
    <row r="98" spans="1:26" ht="12">
      <c r="A98" s="211"/>
      <c r="B98" s="215"/>
      <c r="C98" s="118"/>
      <c r="D98" s="31"/>
      <c r="E98" s="32"/>
      <c r="F98" s="136"/>
      <c r="G98" s="179"/>
      <c r="H98" s="35"/>
      <c r="I98" s="35"/>
      <c r="J98" s="35"/>
      <c r="K98" s="35"/>
      <c r="L98" s="35"/>
      <c r="M98" s="35"/>
      <c r="N98" s="37"/>
      <c r="O98" s="35"/>
      <c r="P98" s="37"/>
      <c r="Q98" s="35"/>
      <c r="R98" s="35"/>
      <c r="S98" s="35"/>
      <c r="T98" s="35"/>
      <c r="U98" s="35"/>
      <c r="V98" s="35"/>
      <c r="W98" s="35"/>
      <c r="X98" s="155"/>
      <c r="Y98" s="32"/>
      <c r="Z98" s="209"/>
    </row>
    <row r="99" spans="1:26" ht="12">
      <c r="A99" s="28">
        <v>12</v>
      </c>
      <c r="B99" s="212" t="s">
        <v>297</v>
      </c>
      <c r="C99" s="107" t="s">
        <v>298</v>
      </c>
      <c r="D99" s="63" t="s">
        <v>121</v>
      </c>
      <c r="E99" s="69" t="s">
        <v>42</v>
      </c>
      <c r="F99" s="69" t="s">
        <v>45</v>
      </c>
      <c r="G99" s="64" t="s">
        <v>299</v>
      </c>
      <c r="H99" s="65" t="s">
        <v>45</v>
      </c>
      <c r="I99" s="65" t="s">
        <v>300</v>
      </c>
      <c r="J99" s="65">
        <v>1</v>
      </c>
      <c r="K99" s="65" t="s">
        <v>47</v>
      </c>
      <c r="L99" s="65" t="s">
        <v>48</v>
      </c>
      <c r="M99" s="65" t="s">
        <v>47</v>
      </c>
      <c r="N99" s="67" t="s">
        <v>45</v>
      </c>
      <c r="O99" s="65" t="s">
        <v>45</v>
      </c>
      <c r="P99" s="67" t="s">
        <v>45</v>
      </c>
      <c r="Q99" s="65" t="s">
        <v>45</v>
      </c>
      <c r="R99" s="65" t="s">
        <v>45</v>
      </c>
      <c r="S99" s="65" t="s">
        <v>45</v>
      </c>
      <c r="T99" s="65" t="s">
        <v>45</v>
      </c>
      <c r="U99" s="65" t="s">
        <v>45</v>
      </c>
      <c r="V99" s="65" t="s">
        <v>45</v>
      </c>
      <c r="W99" s="65" t="s">
        <v>45</v>
      </c>
      <c r="X99" s="191" t="s">
        <v>45</v>
      </c>
      <c r="Y99" s="69" t="s">
        <v>45</v>
      </c>
      <c r="Z99" s="164" t="s">
        <v>301</v>
      </c>
    </row>
    <row r="100" spans="1:26" ht="12">
      <c r="A100" s="28"/>
      <c r="B100" s="215"/>
      <c r="C100" s="118"/>
      <c r="D100" s="31"/>
      <c r="E100" s="32"/>
      <c r="F100" s="33"/>
      <c r="G100" s="64"/>
      <c r="H100" s="35"/>
      <c r="I100" s="35"/>
      <c r="J100" s="35"/>
      <c r="K100" s="35"/>
      <c r="L100" s="35"/>
      <c r="M100" s="35"/>
      <c r="N100" s="35"/>
      <c r="O100" s="35"/>
      <c r="P100" s="35"/>
      <c r="Q100" s="35"/>
      <c r="R100" s="35"/>
      <c r="S100" s="35"/>
      <c r="T100" s="35"/>
      <c r="U100" s="35"/>
      <c r="V100" s="35"/>
      <c r="W100" s="35"/>
      <c r="X100" s="155"/>
      <c r="Y100" s="32"/>
      <c r="Z100" s="164"/>
    </row>
    <row r="101" spans="1:26" ht="12">
      <c r="A101" s="28"/>
      <c r="B101" s="215"/>
      <c r="C101" s="118"/>
      <c r="D101" s="31"/>
      <c r="E101" s="32"/>
      <c r="F101" s="33"/>
      <c r="G101" s="64"/>
      <c r="H101" s="35"/>
      <c r="I101" s="35"/>
      <c r="J101" s="35"/>
      <c r="K101" s="35"/>
      <c r="L101" s="35"/>
      <c r="M101" s="35"/>
      <c r="N101" s="35"/>
      <c r="O101" s="35"/>
      <c r="P101" s="35"/>
      <c r="Q101" s="35"/>
      <c r="R101" s="35"/>
      <c r="S101" s="35"/>
      <c r="T101" s="35"/>
      <c r="U101" s="35"/>
      <c r="V101" s="35"/>
      <c r="W101" s="35"/>
      <c r="X101" s="155"/>
      <c r="Y101" s="32"/>
      <c r="Z101" s="164"/>
    </row>
    <row r="102" spans="1:26" ht="12">
      <c r="A102" s="28"/>
      <c r="B102" s="216"/>
      <c r="C102" s="134"/>
      <c r="D102" s="135"/>
      <c r="E102" s="136"/>
      <c r="F102" s="137"/>
      <c r="G102" s="222"/>
      <c r="H102" s="139"/>
      <c r="I102" s="139"/>
      <c r="J102" s="139"/>
      <c r="K102" s="139"/>
      <c r="L102" s="139"/>
      <c r="M102" s="139"/>
      <c r="N102" s="139"/>
      <c r="O102" s="139"/>
      <c r="P102" s="139"/>
      <c r="Q102" s="139"/>
      <c r="R102" s="139"/>
      <c r="S102" s="139"/>
      <c r="T102" s="139"/>
      <c r="U102" s="139"/>
      <c r="V102" s="139"/>
      <c r="W102" s="139"/>
      <c r="X102" s="159"/>
      <c r="Y102" s="136"/>
      <c r="Z102" s="164"/>
    </row>
    <row r="103" spans="1:26" ht="12">
      <c r="A103" s="182"/>
      <c r="B103" s="3"/>
      <c r="C103" s="3"/>
      <c r="D103" s="3"/>
      <c r="G103" s="3"/>
      <c r="H103" s="3"/>
      <c r="I103" s="3"/>
      <c r="J103" s="3"/>
      <c r="K103" s="3"/>
      <c r="L103" s="3"/>
      <c r="M103" s="3"/>
      <c r="N103" s="3"/>
      <c r="O103" s="3"/>
      <c r="P103" s="3"/>
      <c r="Q103" s="3"/>
      <c r="R103" s="3"/>
      <c r="S103" s="3"/>
      <c r="T103" s="3"/>
      <c r="U103" s="3"/>
      <c r="V103" s="3"/>
      <c r="W103" s="3"/>
      <c r="X103" s="5"/>
      <c r="Y103" s="5"/>
      <c r="Z103" s="5"/>
    </row>
    <row r="104" spans="1:26" ht="12">
      <c r="A104" s="182"/>
      <c r="B104" s="3"/>
      <c r="C104" s="3"/>
      <c r="D104" s="3"/>
      <c r="G104" s="3"/>
      <c r="H104" s="3"/>
      <c r="I104" s="3"/>
      <c r="J104" s="3"/>
      <c r="K104" s="3"/>
      <c r="L104" s="3"/>
      <c r="M104" s="3"/>
      <c r="N104" s="3"/>
      <c r="O104" s="3"/>
      <c r="P104" s="3"/>
      <c r="Q104" s="3"/>
      <c r="R104" s="3"/>
      <c r="S104" s="3"/>
      <c r="T104" s="3"/>
      <c r="U104" s="3"/>
      <c r="V104" s="3"/>
      <c r="W104" s="3"/>
      <c r="X104" s="5"/>
      <c r="Y104" s="5"/>
      <c r="Z104" s="5"/>
    </row>
    <row r="105" spans="1:26" ht="16.5">
      <c r="A105" s="223" t="s">
        <v>302</v>
      </c>
      <c r="C105" s="3"/>
      <c r="D105" s="3"/>
      <c r="G105" s="3"/>
      <c r="H105" s="3"/>
      <c r="I105" s="3"/>
      <c r="J105" s="3"/>
      <c r="K105" s="3"/>
      <c r="L105" s="3"/>
      <c r="M105" s="3"/>
      <c r="N105" s="3"/>
      <c r="O105" s="3"/>
      <c r="P105" s="3"/>
      <c r="Q105" s="3"/>
      <c r="R105" s="3"/>
      <c r="S105" s="3"/>
      <c r="T105" s="3"/>
      <c r="U105" s="3"/>
      <c r="V105" s="3"/>
      <c r="W105" s="3"/>
      <c r="X105" s="5"/>
      <c r="Y105" s="5"/>
      <c r="Z105" s="5"/>
    </row>
    <row r="106" spans="1:26" ht="12">
      <c r="A106" s="182"/>
      <c r="B106" s="3"/>
      <c r="C106" s="3"/>
      <c r="D106" s="3"/>
      <c r="G106" s="3"/>
      <c r="H106" s="3"/>
      <c r="I106" s="3"/>
      <c r="J106" s="3"/>
      <c r="K106" s="3"/>
      <c r="L106" s="3"/>
      <c r="M106" s="3"/>
      <c r="N106" s="3"/>
      <c r="O106" s="3"/>
      <c r="P106" s="3"/>
      <c r="Q106" s="3"/>
      <c r="R106" s="3"/>
      <c r="S106" s="3"/>
      <c r="T106" s="3"/>
      <c r="U106" s="3"/>
      <c r="V106" s="3"/>
      <c r="W106" s="3"/>
      <c r="X106" s="5"/>
      <c r="Y106" s="5"/>
      <c r="Z106" s="5"/>
    </row>
    <row r="107" spans="1:26" ht="12">
      <c r="A107" s="182"/>
      <c r="B107" s="3"/>
      <c r="C107" s="3"/>
      <c r="D107" s="3"/>
      <c r="G107" s="3"/>
      <c r="H107" s="3"/>
      <c r="I107" s="3"/>
      <c r="J107" s="3"/>
      <c r="K107" s="3"/>
      <c r="L107" s="3"/>
      <c r="M107" s="3"/>
      <c r="N107" s="3"/>
      <c r="O107" s="3"/>
      <c r="P107" s="3"/>
      <c r="Q107" s="3"/>
      <c r="R107" s="3"/>
      <c r="S107" s="3"/>
      <c r="T107" s="3"/>
      <c r="U107" s="3"/>
      <c r="V107" s="3"/>
      <c r="W107" s="3"/>
      <c r="X107" s="5"/>
      <c r="Y107" s="5"/>
      <c r="Z107" s="5"/>
    </row>
    <row r="108" spans="1:26" ht="12">
      <c r="A108" s="182"/>
      <c r="B108" s="3"/>
      <c r="C108" s="3"/>
      <c r="D108" s="3"/>
      <c r="G108" s="3"/>
      <c r="H108" s="3"/>
      <c r="I108" s="3"/>
      <c r="J108" s="3"/>
      <c r="K108" s="3"/>
      <c r="L108" s="3"/>
      <c r="M108" s="3"/>
      <c r="N108" s="3"/>
      <c r="O108" s="3"/>
      <c r="P108" s="3"/>
      <c r="Q108" s="3"/>
      <c r="R108" s="3"/>
      <c r="S108" s="3"/>
      <c r="T108" s="3"/>
      <c r="U108" s="3"/>
      <c r="V108" s="3"/>
      <c r="W108" s="3"/>
      <c r="X108" s="5"/>
      <c r="Y108" s="5"/>
      <c r="Z108" s="5"/>
    </row>
    <row r="109" spans="1:26" ht="12">
      <c r="A109" s="182"/>
      <c r="B109" s="3"/>
      <c r="C109" s="3"/>
      <c r="D109" s="3"/>
      <c r="G109" s="3"/>
      <c r="H109" s="3"/>
      <c r="I109" s="3"/>
      <c r="J109" s="3"/>
      <c r="K109" s="3"/>
      <c r="L109" s="3"/>
      <c r="M109" s="3"/>
      <c r="N109" s="3"/>
      <c r="O109" s="3"/>
      <c r="P109" s="3"/>
      <c r="Q109" s="3"/>
      <c r="R109" s="3"/>
      <c r="S109" s="3"/>
      <c r="T109" s="3"/>
      <c r="U109" s="3"/>
      <c r="V109" s="3"/>
      <c r="W109" s="3"/>
      <c r="X109" s="5"/>
      <c r="Y109" s="5"/>
      <c r="Z109" s="5"/>
    </row>
    <row r="110" spans="1:26" ht="12">
      <c r="A110" s="182"/>
      <c r="B110" s="3"/>
      <c r="C110" s="3"/>
      <c r="D110" s="3"/>
      <c r="G110" s="3"/>
      <c r="H110" s="3"/>
      <c r="I110" s="3"/>
      <c r="J110" s="3"/>
      <c r="K110" s="3"/>
      <c r="L110" s="3"/>
      <c r="M110" s="3"/>
      <c r="N110" s="3"/>
      <c r="O110" s="3"/>
      <c r="P110" s="3"/>
      <c r="Q110" s="3"/>
      <c r="R110" s="3"/>
      <c r="S110" s="3"/>
      <c r="T110" s="3"/>
      <c r="U110" s="3"/>
      <c r="V110" s="3"/>
      <c r="W110" s="3"/>
      <c r="X110" s="5"/>
      <c r="Y110" s="5"/>
      <c r="Z110" s="5"/>
    </row>
    <row r="111" spans="1:26" ht="12">
      <c r="A111" s="182"/>
      <c r="B111" s="3"/>
      <c r="C111" s="3"/>
      <c r="D111" s="3"/>
      <c r="G111" s="3"/>
      <c r="H111" s="3"/>
      <c r="I111" s="3"/>
      <c r="J111" s="3"/>
      <c r="K111" s="3"/>
      <c r="L111" s="3"/>
      <c r="M111" s="3"/>
      <c r="N111" s="3"/>
      <c r="O111" s="3"/>
      <c r="P111" s="3"/>
      <c r="Q111" s="3"/>
      <c r="R111" s="3"/>
      <c r="S111" s="3"/>
      <c r="T111" s="3"/>
      <c r="U111" s="3"/>
      <c r="V111" s="3"/>
      <c r="W111" s="3"/>
      <c r="X111" s="5"/>
      <c r="Y111" s="5"/>
      <c r="Z111" s="5"/>
    </row>
    <row r="112" spans="1:26" ht="12">
      <c r="A112" s="182"/>
      <c r="B112" s="3"/>
      <c r="C112" s="3"/>
      <c r="D112" s="3"/>
      <c r="G112" s="3"/>
      <c r="H112" s="3"/>
      <c r="I112" s="3"/>
      <c r="J112" s="3"/>
      <c r="K112" s="3"/>
      <c r="L112" s="3"/>
      <c r="M112" s="3"/>
      <c r="N112" s="3"/>
      <c r="O112" s="3"/>
      <c r="P112" s="3"/>
      <c r="Q112" s="3"/>
      <c r="R112" s="3"/>
      <c r="S112" s="3"/>
      <c r="T112" s="3"/>
      <c r="U112" s="3"/>
      <c r="V112" s="3"/>
      <c r="W112" s="3"/>
      <c r="X112" s="5"/>
      <c r="Y112" s="5"/>
      <c r="Z112" s="5"/>
    </row>
    <row r="113" spans="1:26" ht="12">
      <c r="A113" s="182"/>
      <c r="B113" s="3"/>
      <c r="C113" s="3"/>
      <c r="D113" s="3"/>
      <c r="G113" s="3"/>
      <c r="H113" s="3"/>
      <c r="I113" s="3"/>
      <c r="J113" s="3"/>
      <c r="K113" s="3"/>
      <c r="L113" s="3"/>
      <c r="M113" s="3"/>
      <c r="N113" s="3"/>
      <c r="O113" s="3"/>
      <c r="P113" s="3"/>
      <c r="Q113" s="3"/>
      <c r="R113" s="3"/>
      <c r="S113" s="3"/>
      <c r="T113" s="3"/>
      <c r="U113" s="3"/>
      <c r="V113" s="3"/>
      <c r="W113" s="3"/>
      <c r="X113" s="5"/>
      <c r="Y113" s="5"/>
      <c r="Z113" s="5"/>
    </row>
    <row r="114" spans="1:26" ht="12">
      <c r="A114" s="182"/>
      <c r="B114" s="3"/>
      <c r="C114" s="3"/>
      <c r="D114" s="3"/>
      <c r="G114" s="3"/>
      <c r="H114" s="3"/>
      <c r="I114" s="3"/>
      <c r="J114" s="3"/>
      <c r="K114" s="3"/>
      <c r="L114" s="3"/>
      <c r="M114" s="3"/>
      <c r="N114" s="3"/>
      <c r="O114" s="3"/>
      <c r="P114" s="3"/>
      <c r="Q114" s="3"/>
      <c r="R114" s="3"/>
      <c r="S114" s="3"/>
      <c r="T114" s="3"/>
      <c r="U114" s="3"/>
      <c r="V114" s="3"/>
      <c r="W114" s="3"/>
      <c r="X114" s="5"/>
      <c r="Y114" s="5"/>
      <c r="Z114" s="5"/>
    </row>
    <row r="115" spans="1:26" ht="12">
      <c r="A115" s="182"/>
      <c r="B115" s="3"/>
      <c r="C115" s="3"/>
      <c r="D115" s="3"/>
      <c r="G115" s="3"/>
      <c r="H115" s="3"/>
      <c r="I115" s="3"/>
      <c r="J115" s="3"/>
      <c r="K115" s="3"/>
      <c r="L115" s="3"/>
      <c r="M115" s="3"/>
      <c r="N115" s="3"/>
      <c r="O115" s="3"/>
      <c r="P115" s="3"/>
      <c r="Q115" s="3"/>
      <c r="R115" s="3"/>
      <c r="S115" s="3"/>
      <c r="T115" s="3"/>
      <c r="U115" s="3"/>
      <c r="V115" s="3"/>
      <c r="W115" s="3"/>
      <c r="X115" s="5"/>
      <c r="Y115" s="5"/>
      <c r="Z115" s="5"/>
    </row>
    <row r="116" spans="1:26" ht="12">
      <c r="A116" s="182"/>
      <c r="B116" s="3"/>
      <c r="C116" s="3"/>
      <c r="D116" s="3"/>
      <c r="G116" s="3"/>
      <c r="H116" s="3"/>
      <c r="I116" s="3"/>
      <c r="J116" s="3"/>
      <c r="K116" s="3"/>
      <c r="L116" s="3"/>
      <c r="M116" s="3"/>
      <c r="N116" s="3"/>
      <c r="O116" s="3"/>
      <c r="P116" s="3"/>
      <c r="Q116" s="3"/>
      <c r="R116" s="3"/>
      <c r="S116" s="3"/>
      <c r="T116" s="3"/>
      <c r="U116" s="3"/>
      <c r="V116" s="3"/>
      <c r="W116" s="3"/>
      <c r="X116" s="5"/>
      <c r="Y116" s="5"/>
      <c r="Z116" s="5"/>
    </row>
    <row r="117" spans="1:26" ht="12">
      <c r="A117" s="182"/>
      <c r="B117" s="3"/>
      <c r="C117" s="3"/>
      <c r="D117" s="3"/>
      <c r="G117" s="3"/>
      <c r="H117" s="3"/>
      <c r="I117" s="3"/>
      <c r="J117" s="3"/>
      <c r="K117" s="3"/>
      <c r="L117" s="3"/>
      <c r="M117" s="3"/>
      <c r="N117" s="3"/>
      <c r="O117" s="3"/>
      <c r="P117" s="3"/>
      <c r="Q117" s="3"/>
      <c r="R117" s="3"/>
      <c r="S117" s="3"/>
      <c r="T117" s="3"/>
      <c r="U117" s="3"/>
      <c r="V117" s="3"/>
      <c r="W117" s="3"/>
      <c r="X117" s="5"/>
      <c r="Y117" s="5"/>
      <c r="Z117" s="5"/>
    </row>
    <row r="118" spans="1:26" ht="12">
      <c r="A118" s="182"/>
      <c r="B118" s="3"/>
      <c r="C118" s="3"/>
      <c r="D118" s="3"/>
      <c r="G118" s="3"/>
      <c r="H118" s="3"/>
      <c r="I118" s="3"/>
      <c r="J118" s="3"/>
      <c r="K118" s="3"/>
      <c r="L118" s="3"/>
      <c r="M118" s="3"/>
      <c r="N118" s="3"/>
      <c r="O118" s="3"/>
      <c r="P118" s="3"/>
      <c r="Q118" s="3"/>
      <c r="R118" s="3"/>
      <c r="S118" s="3"/>
      <c r="T118" s="3"/>
      <c r="U118" s="3"/>
      <c r="V118" s="3"/>
      <c r="W118" s="3"/>
      <c r="X118" s="5"/>
      <c r="Y118" s="5"/>
      <c r="Z118" s="5"/>
    </row>
    <row r="119" spans="1:26" ht="12">
      <c r="A119" s="182"/>
      <c r="B119" s="3"/>
      <c r="C119" s="3"/>
      <c r="D119" s="3"/>
      <c r="G119" s="3"/>
      <c r="H119" s="3"/>
      <c r="I119" s="3"/>
      <c r="J119" s="3"/>
      <c r="K119" s="3"/>
      <c r="L119" s="3"/>
      <c r="M119" s="3"/>
      <c r="N119" s="3"/>
      <c r="O119" s="3"/>
      <c r="P119" s="3"/>
      <c r="Q119" s="3"/>
      <c r="R119" s="3"/>
      <c r="S119" s="3"/>
      <c r="T119" s="3"/>
      <c r="U119" s="3"/>
      <c r="V119" s="3"/>
      <c r="W119" s="3"/>
      <c r="X119" s="5"/>
      <c r="Y119" s="5"/>
      <c r="Z119" s="5"/>
    </row>
    <row r="120" spans="1:26" ht="12">
      <c r="A120" s="182"/>
      <c r="B120" s="3"/>
      <c r="C120" s="3"/>
      <c r="D120" s="3"/>
      <c r="G120" s="3"/>
      <c r="H120" s="3"/>
      <c r="I120" s="3"/>
      <c r="J120" s="3"/>
      <c r="K120" s="3"/>
      <c r="L120" s="3"/>
      <c r="M120" s="3"/>
      <c r="N120" s="3"/>
      <c r="O120" s="3"/>
      <c r="P120" s="3"/>
      <c r="Q120" s="3"/>
      <c r="R120" s="3"/>
      <c r="S120" s="3"/>
      <c r="T120" s="3"/>
      <c r="U120" s="3"/>
      <c r="V120" s="3"/>
      <c r="W120" s="3"/>
      <c r="X120" s="5"/>
      <c r="Y120" s="5"/>
      <c r="Z120" s="5"/>
    </row>
    <row r="121" spans="1:26" ht="12">
      <c r="A121" s="182"/>
      <c r="B121" s="3"/>
      <c r="C121" s="3"/>
      <c r="D121" s="3"/>
      <c r="G121" s="3"/>
      <c r="H121" s="3"/>
      <c r="I121" s="3"/>
      <c r="J121" s="3"/>
      <c r="K121" s="3"/>
      <c r="L121" s="3"/>
      <c r="M121" s="3"/>
      <c r="N121" s="3"/>
      <c r="O121" s="3"/>
      <c r="P121" s="3"/>
      <c r="Q121" s="3"/>
      <c r="R121" s="3"/>
      <c r="S121" s="3"/>
      <c r="T121" s="3"/>
      <c r="U121" s="3"/>
      <c r="V121" s="3"/>
      <c r="W121" s="3"/>
      <c r="X121" s="5"/>
      <c r="Y121" s="5"/>
      <c r="Z121" s="5"/>
    </row>
    <row r="122" spans="1:26" ht="12">
      <c r="A122" s="182"/>
      <c r="B122" s="3"/>
      <c r="C122" s="3"/>
      <c r="D122" s="3"/>
      <c r="G122" s="3"/>
      <c r="H122" s="3"/>
      <c r="I122" s="3"/>
      <c r="J122" s="3"/>
      <c r="K122" s="3"/>
      <c r="L122" s="3"/>
      <c r="M122" s="3"/>
      <c r="N122" s="3"/>
      <c r="O122" s="3"/>
      <c r="P122" s="3"/>
      <c r="Q122" s="3"/>
      <c r="R122" s="3"/>
      <c r="S122" s="3"/>
      <c r="T122" s="3"/>
      <c r="U122" s="3"/>
      <c r="V122" s="3"/>
      <c r="W122" s="3"/>
      <c r="X122" s="5"/>
      <c r="Y122" s="5"/>
      <c r="Z122" s="5"/>
    </row>
    <row r="123" spans="1:26" ht="12">
      <c r="A123" s="182"/>
      <c r="B123" s="3"/>
      <c r="C123" s="3"/>
      <c r="D123" s="3"/>
      <c r="G123" s="3"/>
      <c r="H123" s="3"/>
      <c r="I123" s="3"/>
      <c r="J123" s="3"/>
      <c r="K123" s="3"/>
      <c r="L123" s="3"/>
      <c r="M123" s="3"/>
      <c r="N123" s="3"/>
      <c r="O123" s="3"/>
      <c r="P123" s="3"/>
      <c r="Q123" s="3"/>
      <c r="R123" s="3"/>
      <c r="S123" s="3"/>
      <c r="T123" s="3"/>
      <c r="U123" s="3"/>
      <c r="V123" s="3"/>
      <c r="W123" s="3"/>
      <c r="X123" s="5"/>
      <c r="Y123" s="5"/>
      <c r="Z123" s="5"/>
    </row>
    <row r="124" spans="1:26" ht="12">
      <c r="A124" s="182"/>
      <c r="B124" s="3"/>
      <c r="C124" s="3"/>
      <c r="D124" s="3"/>
      <c r="G124" s="3"/>
      <c r="H124" s="3"/>
      <c r="I124" s="3"/>
      <c r="J124" s="3"/>
      <c r="K124" s="3"/>
      <c r="L124" s="3"/>
      <c r="M124" s="3"/>
      <c r="N124" s="3"/>
      <c r="O124" s="3"/>
      <c r="P124" s="3"/>
      <c r="Q124" s="3"/>
      <c r="R124" s="3"/>
      <c r="S124" s="3"/>
      <c r="T124" s="3"/>
      <c r="U124" s="3"/>
      <c r="V124" s="3"/>
      <c r="W124" s="3"/>
      <c r="X124" s="5"/>
      <c r="Y124" s="5"/>
      <c r="Z124" s="5"/>
    </row>
    <row r="125" spans="1:26" ht="12">
      <c r="A125" s="182"/>
      <c r="B125" s="3"/>
      <c r="C125" s="3"/>
      <c r="D125" s="3"/>
      <c r="G125" s="3"/>
      <c r="H125" s="3"/>
      <c r="I125" s="3"/>
      <c r="J125" s="3"/>
      <c r="K125" s="3"/>
      <c r="L125" s="3"/>
      <c r="M125" s="3"/>
      <c r="N125" s="3"/>
      <c r="O125" s="3"/>
      <c r="P125" s="3"/>
      <c r="Q125" s="3"/>
      <c r="R125" s="3"/>
      <c r="S125" s="3"/>
      <c r="T125" s="3"/>
      <c r="U125" s="3"/>
      <c r="V125" s="3"/>
      <c r="W125" s="3"/>
      <c r="X125" s="5"/>
      <c r="Y125" s="5"/>
      <c r="Z125" s="5"/>
    </row>
    <row r="126" spans="1:26" ht="12">
      <c r="A126" s="182"/>
      <c r="B126" s="3"/>
      <c r="C126" s="3"/>
      <c r="D126" s="3"/>
      <c r="G126" s="3"/>
      <c r="H126" s="3"/>
      <c r="I126" s="3"/>
      <c r="J126" s="3"/>
      <c r="K126" s="3"/>
      <c r="L126" s="3"/>
      <c r="M126" s="3"/>
      <c r="N126" s="3"/>
      <c r="O126" s="3"/>
      <c r="P126" s="3"/>
      <c r="Q126" s="3"/>
      <c r="R126" s="3"/>
      <c r="S126" s="3"/>
      <c r="T126" s="3"/>
      <c r="U126" s="3"/>
      <c r="V126" s="3"/>
      <c r="W126" s="3"/>
      <c r="X126" s="5"/>
      <c r="Y126" s="5"/>
      <c r="Z126" s="5"/>
    </row>
    <row r="127" spans="1:26" ht="12">
      <c r="A127" s="182"/>
      <c r="B127" s="3"/>
      <c r="C127" s="3"/>
      <c r="D127" s="3"/>
      <c r="G127" s="3"/>
      <c r="H127" s="3"/>
      <c r="I127" s="3"/>
      <c r="J127" s="3"/>
      <c r="K127" s="3"/>
      <c r="L127" s="3"/>
      <c r="M127" s="3"/>
      <c r="N127" s="3"/>
      <c r="O127" s="3"/>
      <c r="P127" s="3"/>
      <c r="Q127" s="3"/>
      <c r="R127" s="3"/>
      <c r="S127" s="3"/>
      <c r="T127" s="3"/>
      <c r="U127" s="3"/>
      <c r="V127" s="3"/>
      <c r="W127" s="3"/>
      <c r="X127" s="5"/>
      <c r="Y127" s="5"/>
      <c r="Z127" s="5"/>
    </row>
    <row r="128" spans="1:26" ht="12">
      <c r="A128" s="182"/>
      <c r="B128" s="3"/>
      <c r="C128" s="3"/>
      <c r="D128" s="3"/>
      <c r="G128" s="3"/>
      <c r="H128" s="3"/>
      <c r="I128" s="3"/>
      <c r="J128" s="3"/>
      <c r="K128" s="3"/>
      <c r="L128" s="3"/>
      <c r="M128" s="3"/>
      <c r="N128" s="3"/>
      <c r="O128" s="3"/>
      <c r="P128" s="3"/>
      <c r="Q128" s="3"/>
      <c r="R128" s="3"/>
      <c r="S128" s="3"/>
      <c r="T128" s="3"/>
      <c r="U128" s="3"/>
      <c r="V128" s="3"/>
      <c r="W128" s="3"/>
      <c r="X128" s="5"/>
      <c r="Y128" s="5"/>
      <c r="Z128" s="5"/>
    </row>
    <row r="129" spans="1:26" ht="12">
      <c r="A129" s="182"/>
      <c r="B129" s="3"/>
      <c r="C129" s="3"/>
      <c r="D129" s="3"/>
      <c r="G129" s="3"/>
      <c r="H129" s="3"/>
      <c r="I129" s="3"/>
      <c r="J129" s="3"/>
      <c r="K129" s="3"/>
      <c r="L129" s="3"/>
      <c r="M129" s="3"/>
      <c r="N129" s="3"/>
      <c r="O129" s="3"/>
      <c r="P129" s="3"/>
      <c r="Q129" s="3"/>
      <c r="R129" s="3"/>
      <c r="S129" s="3"/>
      <c r="T129" s="3"/>
      <c r="U129" s="3"/>
      <c r="V129" s="3"/>
      <c r="W129" s="3"/>
      <c r="X129" s="5"/>
      <c r="Y129" s="5"/>
      <c r="Z129" s="5"/>
    </row>
    <row r="130" spans="1:26" ht="12">
      <c r="A130" s="182"/>
      <c r="B130" s="3"/>
      <c r="C130" s="3"/>
      <c r="D130" s="3"/>
      <c r="G130" s="3"/>
      <c r="H130" s="3"/>
      <c r="I130" s="3"/>
      <c r="J130" s="3"/>
      <c r="K130" s="3"/>
      <c r="L130" s="3"/>
      <c r="M130" s="3"/>
      <c r="N130" s="3"/>
      <c r="O130" s="3"/>
      <c r="P130" s="3"/>
      <c r="Q130" s="3"/>
      <c r="R130" s="3"/>
      <c r="S130" s="3"/>
      <c r="T130" s="3"/>
      <c r="U130" s="3"/>
      <c r="V130" s="3"/>
      <c r="W130" s="3"/>
      <c r="X130" s="5"/>
      <c r="Y130" s="5"/>
      <c r="Z130" s="5"/>
    </row>
    <row r="131" spans="1:26" ht="12">
      <c r="A131" s="182"/>
      <c r="B131" s="3"/>
      <c r="C131" s="3"/>
      <c r="D131" s="3"/>
      <c r="G131" s="3"/>
      <c r="H131" s="3"/>
      <c r="I131" s="3"/>
      <c r="J131" s="3"/>
      <c r="K131" s="3"/>
      <c r="L131" s="3"/>
      <c r="M131" s="3"/>
      <c r="N131" s="3"/>
      <c r="O131" s="3"/>
      <c r="P131" s="3"/>
      <c r="Q131" s="3"/>
      <c r="R131" s="3"/>
      <c r="S131" s="3"/>
      <c r="T131" s="3"/>
      <c r="U131" s="3"/>
      <c r="V131" s="3"/>
      <c r="W131" s="3"/>
      <c r="X131" s="5"/>
      <c r="Y131" s="5"/>
      <c r="Z131" s="5"/>
    </row>
    <row r="132" spans="1:26" ht="12">
      <c r="A132" s="182"/>
      <c r="B132" s="3"/>
      <c r="C132" s="3"/>
      <c r="D132" s="3"/>
      <c r="G132" s="3"/>
      <c r="H132" s="3"/>
      <c r="I132" s="3"/>
      <c r="J132" s="3"/>
      <c r="K132" s="3"/>
      <c r="L132" s="3"/>
      <c r="M132" s="3"/>
      <c r="N132" s="3"/>
      <c r="O132" s="3"/>
      <c r="P132" s="3"/>
      <c r="Q132" s="3"/>
      <c r="R132" s="3"/>
      <c r="S132" s="3"/>
      <c r="T132" s="3"/>
      <c r="U132" s="3"/>
      <c r="V132" s="3"/>
      <c r="W132" s="3"/>
      <c r="X132" s="5"/>
      <c r="Y132" s="5"/>
      <c r="Z132" s="5"/>
    </row>
    <row r="133" spans="1:26" ht="12">
      <c r="A133" s="182"/>
      <c r="B133" s="3"/>
      <c r="C133" s="3"/>
      <c r="D133" s="3"/>
      <c r="G133" s="3"/>
      <c r="H133" s="3"/>
      <c r="I133" s="3"/>
      <c r="J133" s="3"/>
      <c r="K133" s="3"/>
      <c r="L133" s="3"/>
      <c r="M133" s="3"/>
      <c r="N133" s="3"/>
      <c r="O133" s="3"/>
      <c r="P133" s="3"/>
      <c r="Q133" s="3"/>
      <c r="R133" s="3"/>
      <c r="S133" s="3"/>
      <c r="T133" s="3"/>
      <c r="U133" s="3"/>
      <c r="V133" s="3"/>
      <c r="W133" s="3"/>
      <c r="X133" s="5"/>
      <c r="Y133" s="5"/>
      <c r="Z133" s="5"/>
    </row>
    <row r="134" spans="1:26" ht="12">
      <c r="A134" s="182"/>
      <c r="B134" s="3"/>
      <c r="C134" s="3"/>
      <c r="D134" s="3"/>
      <c r="G134" s="3"/>
      <c r="H134" s="3"/>
      <c r="I134" s="3"/>
      <c r="J134" s="3"/>
      <c r="K134" s="3"/>
      <c r="L134" s="3"/>
      <c r="M134" s="3"/>
      <c r="N134" s="3"/>
      <c r="O134" s="3"/>
      <c r="P134" s="3"/>
      <c r="Q134" s="3"/>
      <c r="R134" s="3"/>
      <c r="S134" s="3"/>
      <c r="T134" s="3"/>
      <c r="U134" s="3"/>
      <c r="V134" s="3"/>
      <c r="W134" s="3"/>
      <c r="X134" s="5"/>
      <c r="Y134" s="5"/>
      <c r="Z134" s="5"/>
    </row>
    <row r="135" spans="1:26" ht="12">
      <c r="A135" s="182"/>
      <c r="B135" s="3"/>
      <c r="C135" s="3"/>
      <c r="D135" s="3"/>
      <c r="G135" s="3"/>
      <c r="H135" s="3"/>
      <c r="I135" s="3"/>
      <c r="J135" s="3"/>
      <c r="K135" s="3"/>
      <c r="L135" s="3"/>
      <c r="M135" s="3"/>
      <c r="N135" s="3"/>
      <c r="O135" s="3"/>
      <c r="P135" s="3"/>
      <c r="Q135" s="3"/>
      <c r="R135" s="3"/>
      <c r="S135" s="3"/>
      <c r="T135" s="3"/>
      <c r="U135" s="3"/>
      <c r="V135" s="3"/>
      <c r="W135" s="3"/>
      <c r="X135" s="5"/>
      <c r="Y135" s="5"/>
      <c r="Z135" s="5"/>
    </row>
    <row r="136" spans="1:26" ht="12">
      <c r="A136" s="182"/>
      <c r="B136" s="3"/>
      <c r="C136" s="3"/>
      <c r="D136" s="3"/>
      <c r="G136" s="3"/>
      <c r="H136" s="3"/>
      <c r="I136" s="3"/>
      <c r="J136" s="3"/>
      <c r="K136" s="3"/>
      <c r="L136" s="3"/>
      <c r="M136" s="3"/>
      <c r="N136" s="3"/>
      <c r="O136" s="3"/>
      <c r="P136" s="3"/>
      <c r="Q136" s="3"/>
      <c r="R136" s="3"/>
      <c r="S136" s="3"/>
      <c r="T136" s="3"/>
      <c r="U136" s="3"/>
      <c r="V136" s="3"/>
      <c r="W136" s="3"/>
      <c r="X136" s="5"/>
      <c r="Y136" s="5"/>
      <c r="Z136" s="5"/>
    </row>
    <row r="137" spans="1:26" ht="12">
      <c r="A137" s="182"/>
      <c r="B137" s="3"/>
      <c r="C137" s="3"/>
      <c r="D137" s="3"/>
      <c r="G137" s="3"/>
      <c r="H137" s="3"/>
      <c r="I137" s="3"/>
      <c r="J137" s="3"/>
      <c r="K137" s="3"/>
      <c r="L137" s="3"/>
      <c r="M137" s="3"/>
      <c r="N137" s="3"/>
      <c r="O137" s="3"/>
      <c r="P137" s="3"/>
      <c r="Q137" s="3"/>
      <c r="R137" s="3"/>
      <c r="S137" s="3"/>
      <c r="T137" s="3"/>
      <c r="U137" s="3"/>
      <c r="V137" s="3"/>
      <c r="W137" s="3"/>
      <c r="X137" s="5"/>
      <c r="Y137" s="5"/>
      <c r="Z137" s="5"/>
    </row>
    <row r="138" spans="1:26" ht="12">
      <c r="A138" s="182"/>
      <c r="B138" s="3"/>
      <c r="C138" s="3"/>
      <c r="D138" s="3"/>
      <c r="G138" s="3"/>
      <c r="H138" s="3"/>
      <c r="I138" s="3"/>
      <c r="J138" s="3"/>
      <c r="K138" s="3"/>
      <c r="L138" s="3"/>
      <c r="M138" s="3"/>
      <c r="N138" s="3"/>
      <c r="O138" s="3"/>
      <c r="P138" s="3"/>
      <c r="Q138" s="3"/>
      <c r="R138" s="3"/>
      <c r="S138" s="3"/>
      <c r="T138" s="3"/>
      <c r="U138" s="3"/>
      <c r="V138" s="3"/>
      <c r="W138" s="3"/>
      <c r="X138" s="5"/>
      <c r="Y138" s="5"/>
      <c r="Z138" s="5"/>
    </row>
    <row r="139" spans="1:26" ht="12">
      <c r="A139" s="182"/>
      <c r="B139" s="3"/>
      <c r="C139" s="3"/>
      <c r="D139" s="3"/>
      <c r="G139" s="3"/>
      <c r="H139" s="3"/>
      <c r="I139" s="3"/>
      <c r="J139" s="3"/>
      <c r="K139" s="3"/>
      <c r="L139" s="3"/>
      <c r="M139" s="3"/>
      <c r="N139" s="3"/>
      <c r="O139" s="3"/>
      <c r="P139" s="3"/>
      <c r="Q139" s="3"/>
      <c r="R139" s="3"/>
      <c r="S139" s="3"/>
      <c r="T139" s="3"/>
      <c r="U139" s="3"/>
      <c r="V139" s="3"/>
      <c r="W139" s="3"/>
      <c r="X139" s="5"/>
      <c r="Y139" s="5"/>
      <c r="Z139" s="5"/>
    </row>
    <row r="140" spans="1:26" ht="12">
      <c r="A140" s="182"/>
      <c r="B140" s="3"/>
      <c r="C140" s="3"/>
      <c r="D140" s="3"/>
      <c r="G140" s="3"/>
      <c r="H140" s="3"/>
      <c r="I140" s="3"/>
      <c r="J140" s="3"/>
      <c r="K140" s="3"/>
      <c r="L140" s="3"/>
      <c r="M140" s="3"/>
      <c r="N140" s="3"/>
      <c r="O140" s="3"/>
      <c r="P140" s="3"/>
      <c r="Q140" s="3"/>
      <c r="R140" s="3"/>
      <c r="S140" s="3"/>
      <c r="T140" s="3"/>
      <c r="U140" s="3"/>
      <c r="V140" s="3"/>
      <c r="W140" s="3"/>
      <c r="X140" s="5"/>
      <c r="Y140" s="5"/>
      <c r="Z140" s="5"/>
    </row>
    <row r="141" spans="1:26" ht="12">
      <c r="A141" s="182"/>
      <c r="B141" s="3"/>
      <c r="C141" s="3"/>
      <c r="D141" s="3"/>
      <c r="G141" s="3"/>
      <c r="H141" s="3"/>
      <c r="I141" s="3"/>
      <c r="J141" s="3"/>
      <c r="K141" s="3"/>
      <c r="L141" s="3"/>
      <c r="M141" s="3"/>
      <c r="N141" s="3"/>
      <c r="O141" s="3"/>
      <c r="P141" s="3"/>
      <c r="Q141" s="3"/>
      <c r="R141" s="3"/>
      <c r="S141" s="3"/>
      <c r="T141" s="3"/>
      <c r="U141" s="3"/>
      <c r="V141" s="3"/>
      <c r="W141" s="3"/>
      <c r="X141" s="5"/>
      <c r="Y141" s="5"/>
      <c r="Z141" s="5"/>
    </row>
    <row r="142" spans="1:26" ht="12">
      <c r="A142" s="182"/>
      <c r="B142" s="3"/>
      <c r="C142" s="3"/>
      <c r="D142" s="3"/>
      <c r="G142" s="3"/>
      <c r="H142" s="3"/>
      <c r="I142" s="3"/>
      <c r="J142" s="3"/>
      <c r="K142" s="3"/>
      <c r="L142" s="3"/>
      <c r="M142" s="3"/>
      <c r="N142" s="3"/>
      <c r="O142" s="3"/>
      <c r="P142" s="3"/>
      <c r="Q142" s="3"/>
      <c r="R142" s="3"/>
      <c r="S142" s="3"/>
      <c r="T142" s="3"/>
      <c r="U142" s="3"/>
      <c r="V142" s="3"/>
      <c r="W142" s="3"/>
      <c r="X142" s="5"/>
      <c r="Y142" s="5"/>
      <c r="Z142" s="5"/>
    </row>
    <row r="143" spans="1:26" ht="12">
      <c r="A143" s="182"/>
      <c r="B143" s="3"/>
      <c r="C143" s="3"/>
      <c r="D143" s="3"/>
      <c r="G143" s="3"/>
      <c r="H143" s="3"/>
      <c r="I143" s="3"/>
      <c r="J143" s="3"/>
      <c r="K143" s="3"/>
      <c r="L143" s="3"/>
      <c r="M143" s="3"/>
      <c r="N143" s="3"/>
      <c r="O143" s="3"/>
      <c r="P143" s="3"/>
      <c r="Q143" s="3"/>
      <c r="R143" s="3"/>
      <c r="S143" s="3"/>
      <c r="T143" s="3"/>
      <c r="U143" s="3"/>
      <c r="V143" s="3"/>
      <c r="W143" s="3"/>
      <c r="X143" s="5"/>
      <c r="Y143" s="5"/>
      <c r="Z143" s="5"/>
    </row>
    <row r="144" spans="1:26" ht="12">
      <c r="A144" s="182"/>
      <c r="B144" s="3"/>
      <c r="C144" s="3"/>
      <c r="D144" s="3"/>
      <c r="G144" s="3"/>
      <c r="H144" s="3"/>
      <c r="I144" s="3"/>
      <c r="J144" s="3"/>
      <c r="K144" s="3"/>
      <c r="L144" s="3"/>
      <c r="M144" s="3"/>
      <c r="N144" s="3"/>
      <c r="O144" s="3"/>
      <c r="P144" s="3"/>
      <c r="Q144" s="3"/>
      <c r="R144" s="3"/>
      <c r="S144" s="3"/>
      <c r="T144" s="3"/>
      <c r="U144" s="3"/>
      <c r="V144" s="3"/>
      <c r="W144" s="3"/>
      <c r="X144" s="5"/>
      <c r="Y144" s="5"/>
      <c r="Z144" s="5"/>
    </row>
    <row r="145" spans="1:26" ht="12">
      <c r="A145" s="182"/>
      <c r="B145" s="3"/>
      <c r="C145" s="3"/>
      <c r="D145" s="3"/>
      <c r="G145" s="3"/>
      <c r="H145" s="3"/>
      <c r="I145" s="3"/>
      <c r="J145" s="3"/>
      <c r="K145" s="3"/>
      <c r="L145" s="3"/>
      <c r="M145" s="3"/>
      <c r="N145" s="3"/>
      <c r="O145" s="3"/>
      <c r="P145" s="3"/>
      <c r="Q145" s="3"/>
      <c r="R145" s="3"/>
      <c r="S145" s="3"/>
      <c r="T145" s="3"/>
      <c r="U145" s="3"/>
      <c r="V145" s="3"/>
      <c r="W145" s="3"/>
      <c r="X145" s="5"/>
      <c r="Y145" s="5"/>
      <c r="Z145" s="5"/>
    </row>
    <row r="146" spans="1:26" ht="12">
      <c r="A146" s="182"/>
      <c r="B146" s="3"/>
      <c r="C146" s="3"/>
      <c r="D146" s="3"/>
      <c r="G146" s="3"/>
      <c r="H146" s="3"/>
      <c r="I146" s="3"/>
      <c r="J146" s="3"/>
      <c r="K146" s="3"/>
      <c r="L146" s="3"/>
      <c r="M146" s="3"/>
      <c r="N146" s="3"/>
      <c r="O146" s="3"/>
      <c r="P146" s="3"/>
      <c r="Q146" s="3"/>
      <c r="R146" s="3"/>
      <c r="S146" s="3"/>
      <c r="T146" s="3"/>
      <c r="U146" s="3"/>
      <c r="V146" s="3"/>
      <c r="W146" s="3"/>
      <c r="X146" s="5"/>
      <c r="Y146" s="5"/>
      <c r="Z146" s="5"/>
    </row>
    <row r="147" spans="1:26" ht="12">
      <c r="A147" s="182"/>
      <c r="B147" s="3"/>
      <c r="C147" s="3"/>
      <c r="D147" s="3"/>
      <c r="G147" s="3"/>
      <c r="H147" s="3"/>
      <c r="I147" s="3"/>
      <c r="J147" s="3"/>
      <c r="K147" s="3"/>
      <c r="L147" s="3"/>
      <c r="M147" s="3"/>
      <c r="N147" s="3"/>
      <c r="O147" s="3"/>
      <c r="P147" s="3"/>
      <c r="Q147" s="3"/>
      <c r="R147" s="3"/>
      <c r="S147" s="3"/>
      <c r="T147" s="3"/>
      <c r="U147" s="3"/>
      <c r="V147" s="3"/>
      <c r="W147" s="3"/>
      <c r="X147" s="5"/>
      <c r="Y147" s="5"/>
      <c r="Z147" s="5"/>
    </row>
    <row r="148" spans="1:26" ht="12">
      <c r="A148" s="182"/>
      <c r="B148" s="3"/>
      <c r="C148" s="3"/>
      <c r="D148" s="3"/>
      <c r="G148" s="3"/>
      <c r="H148" s="3"/>
      <c r="I148" s="3"/>
      <c r="J148" s="3"/>
      <c r="K148" s="3"/>
      <c r="L148" s="3"/>
      <c r="M148" s="3"/>
      <c r="N148" s="3"/>
      <c r="O148" s="3"/>
      <c r="P148" s="3"/>
      <c r="Q148" s="3"/>
      <c r="R148" s="3"/>
      <c r="S148" s="3"/>
      <c r="T148" s="3"/>
      <c r="U148" s="3"/>
      <c r="V148" s="3"/>
      <c r="W148" s="3"/>
      <c r="X148" s="5"/>
      <c r="Y148" s="5"/>
      <c r="Z148" s="5"/>
    </row>
    <row r="149" spans="1:26" ht="12">
      <c r="A149" s="182"/>
      <c r="B149" s="3"/>
      <c r="C149" s="3"/>
      <c r="D149" s="3"/>
      <c r="G149" s="3"/>
      <c r="H149" s="3"/>
      <c r="I149" s="3"/>
      <c r="J149" s="3"/>
      <c r="K149" s="3"/>
      <c r="L149" s="3"/>
      <c r="M149" s="3"/>
      <c r="N149" s="3"/>
      <c r="O149" s="3"/>
      <c r="P149" s="3"/>
      <c r="Q149" s="3"/>
      <c r="R149" s="3"/>
      <c r="S149" s="3"/>
      <c r="T149" s="3"/>
      <c r="U149" s="3"/>
      <c r="V149" s="3"/>
      <c r="W149" s="3"/>
      <c r="X149" s="5"/>
      <c r="Y149" s="5"/>
      <c r="Z149" s="5"/>
    </row>
    <row r="150" spans="1:26" ht="12">
      <c r="A150" s="182"/>
      <c r="B150" s="3"/>
      <c r="C150" s="3"/>
      <c r="D150" s="3"/>
      <c r="G150" s="3"/>
      <c r="H150" s="3"/>
      <c r="I150" s="3"/>
      <c r="J150" s="3"/>
      <c r="K150" s="3"/>
      <c r="L150" s="3"/>
      <c r="M150" s="3"/>
      <c r="N150" s="3"/>
      <c r="O150" s="3"/>
      <c r="P150" s="3"/>
      <c r="Q150" s="3"/>
      <c r="R150" s="3"/>
      <c r="S150" s="3"/>
      <c r="T150" s="3"/>
      <c r="U150" s="3"/>
      <c r="V150" s="3"/>
      <c r="W150" s="3"/>
      <c r="X150" s="5"/>
      <c r="Y150" s="5"/>
      <c r="Z150" s="5"/>
    </row>
    <row r="151" spans="1:26" ht="12">
      <c r="A151" s="182"/>
      <c r="B151" s="3"/>
      <c r="C151" s="3"/>
      <c r="D151" s="3"/>
      <c r="G151" s="3"/>
      <c r="H151" s="3"/>
      <c r="I151" s="3"/>
      <c r="J151" s="3"/>
      <c r="K151" s="3"/>
      <c r="L151" s="3"/>
      <c r="M151" s="3"/>
      <c r="N151" s="3"/>
      <c r="O151" s="3"/>
      <c r="P151" s="3"/>
      <c r="Q151" s="3"/>
      <c r="R151" s="3"/>
      <c r="S151" s="3"/>
      <c r="T151" s="3"/>
      <c r="U151" s="3"/>
      <c r="V151" s="3"/>
      <c r="W151" s="3"/>
      <c r="X151" s="5"/>
      <c r="Y151" s="5"/>
      <c r="Z151" s="5"/>
    </row>
    <row r="152" spans="1:26" ht="12">
      <c r="A152" s="182"/>
      <c r="B152" s="3"/>
      <c r="C152" s="3"/>
      <c r="D152" s="3"/>
      <c r="G152" s="3"/>
      <c r="H152" s="3"/>
      <c r="I152" s="3"/>
      <c r="J152" s="3"/>
      <c r="K152" s="3"/>
      <c r="L152" s="3"/>
      <c r="M152" s="3"/>
      <c r="N152" s="3"/>
      <c r="O152" s="3"/>
      <c r="P152" s="3"/>
      <c r="Q152" s="3"/>
      <c r="R152" s="3"/>
      <c r="S152" s="3"/>
      <c r="T152" s="3"/>
      <c r="U152" s="3"/>
      <c r="V152" s="3"/>
      <c r="W152" s="3"/>
      <c r="X152" s="5"/>
      <c r="Y152" s="5"/>
      <c r="Z152" s="5"/>
    </row>
    <row r="153" spans="1:26" ht="12">
      <c r="A153" s="182"/>
      <c r="B153" s="3"/>
      <c r="C153" s="3"/>
      <c r="D153" s="3"/>
      <c r="G153" s="3"/>
      <c r="H153" s="3"/>
      <c r="I153" s="3"/>
      <c r="J153" s="3"/>
      <c r="K153" s="3"/>
      <c r="L153" s="3"/>
      <c r="M153" s="3"/>
      <c r="N153" s="3"/>
      <c r="O153" s="3"/>
      <c r="P153" s="3"/>
      <c r="Q153" s="3"/>
      <c r="R153" s="3"/>
      <c r="S153" s="3"/>
      <c r="T153" s="3"/>
      <c r="U153" s="3"/>
      <c r="V153" s="3"/>
      <c r="W153" s="3"/>
      <c r="X153" s="5"/>
      <c r="Y153" s="5"/>
      <c r="Z153" s="5"/>
    </row>
    <row r="154" spans="1:26" ht="12">
      <c r="A154" s="182"/>
      <c r="B154" s="3"/>
      <c r="C154" s="3"/>
      <c r="D154" s="3"/>
      <c r="G154" s="3"/>
      <c r="H154" s="3"/>
      <c r="I154" s="3"/>
      <c r="J154" s="3"/>
      <c r="K154" s="3"/>
      <c r="L154" s="3"/>
      <c r="M154" s="3"/>
      <c r="N154" s="3"/>
      <c r="O154" s="3"/>
      <c r="P154" s="3"/>
      <c r="Q154" s="3"/>
      <c r="R154" s="3"/>
      <c r="S154" s="3"/>
      <c r="T154" s="3"/>
      <c r="U154" s="3"/>
      <c r="V154" s="3"/>
      <c r="W154" s="3"/>
      <c r="X154" s="5"/>
      <c r="Y154" s="5"/>
      <c r="Z154" s="5"/>
    </row>
    <row r="155" spans="1:26" ht="12">
      <c r="A155" s="182"/>
      <c r="B155" s="3"/>
      <c r="C155" s="3"/>
      <c r="D155" s="3"/>
      <c r="G155" s="3"/>
      <c r="H155" s="3"/>
      <c r="I155" s="3"/>
      <c r="J155" s="3"/>
      <c r="K155" s="3"/>
      <c r="L155" s="3"/>
      <c r="M155" s="3"/>
      <c r="N155" s="3"/>
      <c r="O155" s="3"/>
      <c r="P155" s="3"/>
      <c r="Q155" s="3"/>
      <c r="R155" s="3"/>
      <c r="S155" s="3"/>
      <c r="T155" s="3"/>
      <c r="U155" s="3"/>
      <c r="V155" s="3"/>
      <c r="W155" s="3"/>
      <c r="X155" s="5"/>
      <c r="Y155" s="5"/>
      <c r="Z155" s="5"/>
    </row>
    <row r="156" spans="1:26" ht="12">
      <c r="A156" s="182"/>
      <c r="B156" s="3"/>
      <c r="C156" s="3"/>
      <c r="D156" s="3"/>
      <c r="G156" s="3"/>
      <c r="H156" s="3"/>
      <c r="I156" s="3"/>
      <c r="J156" s="3"/>
      <c r="K156" s="3"/>
      <c r="L156" s="3"/>
      <c r="M156" s="3"/>
      <c r="N156" s="3"/>
      <c r="O156" s="3"/>
      <c r="P156" s="3"/>
      <c r="Q156" s="3"/>
      <c r="R156" s="3"/>
      <c r="S156" s="3"/>
      <c r="T156" s="3"/>
      <c r="U156" s="3"/>
      <c r="V156" s="3"/>
      <c r="W156" s="3"/>
      <c r="X156" s="5"/>
      <c r="Y156" s="5"/>
      <c r="Z156" s="5"/>
    </row>
    <row r="157" spans="1:26" ht="12">
      <c r="A157" s="182"/>
      <c r="B157" s="3"/>
      <c r="C157" s="3"/>
      <c r="D157" s="3"/>
      <c r="G157" s="3"/>
      <c r="H157" s="3"/>
      <c r="I157" s="3"/>
      <c r="J157" s="3"/>
      <c r="K157" s="3"/>
      <c r="L157" s="3"/>
      <c r="M157" s="3"/>
      <c r="N157" s="3"/>
      <c r="O157" s="3"/>
      <c r="P157" s="3"/>
      <c r="Q157" s="3"/>
      <c r="R157" s="3"/>
      <c r="S157" s="3"/>
      <c r="T157" s="3"/>
      <c r="U157" s="3"/>
      <c r="V157" s="3"/>
      <c r="W157" s="3"/>
      <c r="X157" s="5"/>
      <c r="Y157" s="5"/>
      <c r="Z157" s="5"/>
    </row>
    <row r="158" spans="1:26" ht="12">
      <c r="A158" s="182"/>
      <c r="B158" s="3"/>
      <c r="C158" s="3"/>
      <c r="D158" s="3"/>
      <c r="G158" s="3"/>
      <c r="H158" s="3"/>
      <c r="I158" s="3"/>
      <c r="J158" s="3"/>
      <c r="K158" s="3"/>
      <c r="L158" s="3"/>
      <c r="M158" s="3"/>
      <c r="N158" s="3"/>
      <c r="O158" s="3"/>
      <c r="P158" s="3"/>
      <c r="Q158" s="3"/>
      <c r="R158" s="3"/>
      <c r="S158" s="3"/>
      <c r="T158" s="3"/>
      <c r="U158" s="3"/>
      <c r="V158" s="3"/>
      <c r="W158" s="3"/>
      <c r="X158" s="5"/>
      <c r="Y158" s="5"/>
      <c r="Z158" s="5"/>
    </row>
    <row r="159" spans="1:26" ht="12">
      <c r="A159" s="182"/>
      <c r="B159" s="3"/>
      <c r="C159" s="3"/>
      <c r="D159" s="3"/>
      <c r="G159" s="3"/>
      <c r="H159" s="3"/>
      <c r="I159" s="3"/>
      <c r="J159" s="3"/>
      <c r="K159" s="3"/>
      <c r="L159" s="3"/>
      <c r="M159" s="3"/>
      <c r="N159" s="3"/>
      <c r="O159" s="3"/>
      <c r="P159" s="3"/>
      <c r="Q159" s="3"/>
      <c r="R159" s="3"/>
      <c r="S159" s="3"/>
      <c r="T159" s="3"/>
      <c r="U159" s="3"/>
      <c r="V159" s="3"/>
      <c r="W159" s="3"/>
      <c r="X159" s="5"/>
      <c r="Y159" s="5"/>
      <c r="Z159" s="5"/>
    </row>
    <row r="160" spans="1:26" ht="12">
      <c r="A160" s="182"/>
      <c r="B160" s="3"/>
      <c r="C160" s="3"/>
      <c r="D160" s="3"/>
      <c r="G160" s="3"/>
      <c r="H160" s="3"/>
      <c r="I160" s="3"/>
      <c r="J160" s="3"/>
      <c r="K160" s="3"/>
      <c r="L160" s="3"/>
      <c r="M160" s="3"/>
      <c r="N160" s="3"/>
      <c r="O160" s="3"/>
      <c r="P160" s="3"/>
      <c r="Q160" s="3"/>
      <c r="R160" s="3"/>
      <c r="S160" s="3"/>
      <c r="T160" s="3"/>
      <c r="U160" s="3"/>
      <c r="V160" s="3"/>
      <c r="W160" s="3"/>
      <c r="X160" s="5"/>
      <c r="Y160" s="5"/>
      <c r="Z160" s="5"/>
    </row>
    <row r="161" spans="1:26" ht="12">
      <c r="A161" s="182"/>
      <c r="B161" s="3"/>
      <c r="C161" s="3"/>
      <c r="D161" s="3"/>
      <c r="G161" s="3"/>
      <c r="H161" s="3"/>
      <c r="I161" s="3"/>
      <c r="J161" s="3"/>
      <c r="K161" s="3"/>
      <c r="L161" s="3"/>
      <c r="M161" s="3"/>
      <c r="N161" s="3"/>
      <c r="O161" s="3"/>
      <c r="P161" s="3"/>
      <c r="Q161" s="3"/>
      <c r="R161" s="3"/>
      <c r="S161" s="3"/>
      <c r="T161" s="3"/>
      <c r="U161" s="3"/>
      <c r="V161" s="3"/>
      <c r="W161" s="3"/>
      <c r="X161" s="5"/>
      <c r="Y161" s="5"/>
      <c r="Z161" s="5"/>
    </row>
    <row r="162" spans="1:26" ht="12">
      <c r="A162" s="182"/>
      <c r="B162" s="3"/>
      <c r="C162" s="3"/>
      <c r="D162" s="3"/>
      <c r="G162" s="3"/>
      <c r="H162" s="3"/>
      <c r="I162" s="3"/>
      <c r="J162" s="3"/>
      <c r="K162" s="3"/>
      <c r="L162" s="3"/>
      <c r="M162" s="3"/>
      <c r="N162" s="3"/>
      <c r="O162" s="3"/>
      <c r="P162" s="3"/>
      <c r="Q162" s="3"/>
      <c r="R162" s="3"/>
      <c r="S162" s="3"/>
      <c r="T162" s="3"/>
      <c r="U162" s="3"/>
      <c r="V162" s="3"/>
      <c r="W162" s="3"/>
      <c r="X162" s="5"/>
      <c r="Y162" s="5"/>
      <c r="Z162" s="5"/>
    </row>
    <row r="163" spans="1:26" ht="12">
      <c r="A163" s="182"/>
      <c r="B163" s="3"/>
      <c r="C163" s="3"/>
      <c r="D163" s="3"/>
      <c r="G163" s="3"/>
      <c r="H163" s="3"/>
      <c r="I163" s="3"/>
      <c r="J163" s="3"/>
      <c r="K163" s="3"/>
      <c r="L163" s="3"/>
      <c r="M163" s="3"/>
      <c r="N163" s="3"/>
      <c r="O163" s="3"/>
      <c r="P163" s="3"/>
      <c r="Q163" s="3"/>
      <c r="R163" s="3"/>
      <c r="S163" s="3"/>
      <c r="T163" s="3"/>
      <c r="U163" s="3"/>
      <c r="V163" s="3"/>
      <c r="W163" s="3"/>
      <c r="X163" s="5"/>
      <c r="Y163" s="5"/>
      <c r="Z163" s="5"/>
    </row>
    <row r="164" spans="1:26" ht="12">
      <c r="A164" s="182"/>
      <c r="B164" s="3"/>
      <c r="C164" s="3"/>
      <c r="D164" s="3"/>
      <c r="G164" s="3"/>
      <c r="H164" s="3"/>
      <c r="I164" s="3"/>
      <c r="J164" s="3"/>
      <c r="K164" s="3"/>
      <c r="L164" s="3"/>
      <c r="M164" s="3"/>
      <c r="N164" s="3"/>
      <c r="O164" s="3"/>
      <c r="P164" s="3"/>
      <c r="Q164" s="3"/>
      <c r="R164" s="3"/>
      <c r="S164" s="3"/>
      <c r="T164" s="3"/>
      <c r="U164" s="3"/>
      <c r="V164" s="3"/>
      <c r="W164" s="3"/>
      <c r="X164" s="5"/>
      <c r="Y164" s="5"/>
      <c r="Z164" s="5"/>
    </row>
    <row r="165" spans="1:26" ht="12">
      <c r="A165" s="182"/>
      <c r="B165" s="3"/>
      <c r="C165" s="3"/>
      <c r="D165" s="3"/>
      <c r="G165" s="3"/>
      <c r="H165" s="3"/>
      <c r="I165" s="3"/>
      <c r="J165" s="3"/>
      <c r="K165" s="3"/>
      <c r="L165" s="3"/>
      <c r="M165" s="3"/>
      <c r="N165" s="3"/>
      <c r="O165" s="3"/>
      <c r="P165" s="3"/>
      <c r="Q165" s="3"/>
      <c r="R165" s="3"/>
      <c r="S165" s="3"/>
      <c r="T165" s="3"/>
      <c r="U165" s="3"/>
      <c r="V165" s="3"/>
      <c r="W165" s="3"/>
      <c r="X165" s="5"/>
      <c r="Y165" s="5"/>
      <c r="Z165" s="5"/>
    </row>
    <row r="166" spans="1:26" ht="12">
      <c r="A166" s="182"/>
      <c r="B166" s="3"/>
      <c r="C166" s="3"/>
      <c r="D166" s="3"/>
      <c r="G166" s="3"/>
      <c r="H166" s="3"/>
      <c r="I166" s="3"/>
      <c r="J166" s="3"/>
      <c r="K166" s="3"/>
      <c r="L166" s="3"/>
      <c r="M166" s="3"/>
      <c r="N166" s="3"/>
      <c r="O166" s="3"/>
      <c r="P166" s="3"/>
      <c r="Q166" s="3"/>
      <c r="R166" s="3"/>
      <c r="S166" s="3"/>
      <c r="T166" s="3"/>
      <c r="U166" s="3"/>
      <c r="V166" s="3"/>
      <c r="W166" s="3"/>
      <c r="X166" s="5"/>
      <c r="Y166" s="5"/>
      <c r="Z166" s="5"/>
    </row>
    <row r="167" spans="1:26" ht="12">
      <c r="A167" s="182"/>
      <c r="B167" s="3"/>
      <c r="C167" s="3"/>
      <c r="D167" s="3"/>
      <c r="G167" s="3"/>
      <c r="H167" s="3"/>
      <c r="I167" s="3"/>
      <c r="J167" s="3"/>
      <c r="K167" s="3"/>
      <c r="L167" s="3"/>
      <c r="M167" s="3"/>
      <c r="N167" s="3"/>
      <c r="O167" s="3"/>
      <c r="P167" s="3"/>
      <c r="Q167" s="3"/>
      <c r="R167" s="3"/>
      <c r="S167" s="3"/>
      <c r="T167" s="3"/>
      <c r="U167" s="3"/>
      <c r="V167" s="3"/>
      <c r="W167" s="3"/>
      <c r="X167" s="5"/>
      <c r="Y167" s="5"/>
      <c r="Z167" s="5"/>
    </row>
    <row r="168" spans="1:26" ht="12">
      <c r="A168" s="182"/>
      <c r="B168" s="3"/>
      <c r="C168" s="3"/>
      <c r="D168" s="3"/>
      <c r="G168" s="3"/>
      <c r="H168" s="3"/>
      <c r="I168" s="3"/>
      <c r="J168" s="3"/>
      <c r="K168" s="3"/>
      <c r="L168" s="3"/>
      <c r="M168" s="3"/>
      <c r="N168" s="3"/>
      <c r="O168" s="3"/>
      <c r="P168" s="3"/>
      <c r="Q168" s="3"/>
      <c r="R168" s="3"/>
      <c r="S168" s="3"/>
      <c r="T168" s="3"/>
      <c r="U168" s="3"/>
      <c r="V168" s="3"/>
      <c r="W168" s="3"/>
      <c r="X168" s="5"/>
      <c r="Y168" s="5"/>
      <c r="Z168" s="5"/>
    </row>
    <row r="169" spans="1:26" ht="12">
      <c r="A169" s="182"/>
      <c r="B169" s="3"/>
      <c r="C169" s="3"/>
      <c r="D169" s="3"/>
      <c r="G169" s="3"/>
      <c r="H169" s="3"/>
      <c r="I169" s="3"/>
      <c r="J169" s="3"/>
      <c r="K169" s="3"/>
      <c r="L169" s="3"/>
      <c r="M169" s="3"/>
      <c r="N169" s="3"/>
      <c r="O169" s="3"/>
      <c r="P169" s="3"/>
      <c r="Q169" s="3"/>
      <c r="R169" s="3"/>
      <c r="S169" s="3"/>
      <c r="T169" s="3"/>
      <c r="U169" s="3"/>
      <c r="V169" s="3"/>
      <c r="W169" s="3"/>
      <c r="X169" s="5"/>
      <c r="Y169" s="5"/>
      <c r="Z169" s="5"/>
    </row>
    <row r="170" spans="1:26" ht="12">
      <c r="A170" s="182"/>
      <c r="B170" s="3"/>
      <c r="C170" s="3"/>
      <c r="D170" s="3"/>
      <c r="G170" s="3"/>
      <c r="H170" s="3"/>
      <c r="I170" s="3"/>
      <c r="J170" s="3"/>
      <c r="K170" s="3"/>
      <c r="L170" s="3"/>
      <c r="M170" s="3"/>
      <c r="N170" s="3"/>
      <c r="O170" s="3"/>
      <c r="P170" s="3"/>
      <c r="Q170" s="3"/>
      <c r="R170" s="3"/>
      <c r="S170" s="3"/>
      <c r="T170" s="3"/>
      <c r="U170" s="3"/>
      <c r="V170" s="3"/>
      <c r="W170" s="3"/>
      <c r="X170" s="5"/>
      <c r="Y170" s="5"/>
      <c r="Z170" s="5"/>
    </row>
    <row r="171" spans="1:26" ht="12">
      <c r="A171" s="182"/>
      <c r="B171" s="3"/>
      <c r="C171" s="3"/>
      <c r="D171" s="3"/>
      <c r="G171" s="3"/>
      <c r="H171" s="3"/>
      <c r="I171" s="3"/>
      <c r="J171" s="3"/>
      <c r="K171" s="3"/>
      <c r="L171" s="3"/>
      <c r="M171" s="3"/>
      <c r="N171" s="3"/>
      <c r="O171" s="3"/>
      <c r="P171" s="3"/>
      <c r="Q171" s="3"/>
      <c r="R171" s="3"/>
      <c r="S171" s="3"/>
      <c r="T171" s="3"/>
      <c r="U171" s="3"/>
      <c r="V171" s="3"/>
      <c r="W171" s="3"/>
      <c r="X171" s="5"/>
      <c r="Y171" s="5"/>
      <c r="Z171" s="5"/>
    </row>
    <row r="172" spans="1:26" ht="12">
      <c r="A172" s="182"/>
      <c r="B172" s="3"/>
      <c r="C172" s="3"/>
      <c r="D172" s="3"/>
      <c r="G172" s="3"/>
      <c r="H172" s="3"/>
      <c r="I172" s="3"/>
      <c r="J172" s="3"/>
      <c r="K172" s="3"/>
      <c r="L172" s="3"/>
      <c r="M172" s="3"/>
      <c r="N172" s="3"/>
      <c r="O172" s="3"/>
      <c r="P172" s="3"/>
      <c r="Q172" s="3"/>
      <c r="R172" s="3"/>
      <c r="S172" s="3"/>
      <c r="T172" s="3"/>
      <c r="U172" s="3"/>
      <c r="V172" s="3"/>
      <c r="W172" s="3"/>
      <c r="X172" s="5"/>
      <c r="Y172" s="5"/>
      <c r="Z172" s="5"/>
    </row>
    <row r="173" spans="1:26" ht="12">
      <c r="A173" s="182"/>
      <c r="B173" s="3"/>
      <c r="C173" s="3"/>
      <c r="D173" s="3"/>
      <c r="G173" s="3"/>
      <c r="H173" s="3"/>
      <c r="I173" s="3"/>
      <c r="J173" s="3"/>
      <c r="K173" s="3"/>
      <c r="L173" s="3"/>
      <c r="M173" s="3"/>
      <c r="N173" s="3"/>
      <c r="O173" s="3"/>
      <c r="P173" s="3"/>
      <c r="Q173" s="3"/>
      <c r="R173" s="3"/>
      <c r="S173" s="3"/>
      <c r="T173" s="3"/>
      <c r="U173" s="3"/>
      <c r="V173" s="3"/>
      <c r="W173" s="3"/>
      <c r="X173" s="5"/>
      <c r="Y173" s="5"/>
      <c r="Z173" s="5"/>
    </row>
    <row r="174" spans="1:26" ht="12">
      <c r="A174" s="182"/>
      <c r="B174" s="3"/>
      <c r="C174" s="3"/>
      <c r="D174" s="3"/>
      <c r="G174" s="3"/>
      <c r="H174" s="3"/>
      <c r="I174" s="3"/>
      <c r="J174" s="3"/>
      <c r="K174" s="3"/>
      <c r="L174" s="3"/>
      <c r="M174" s="3"/>
      <c r="N174" s="3"/>
      <c r="O174" s="3"/>
      <c r="P174" s="3"/>
      <c r="Q174" s="3"/>
      <c r="R174" s="3"/>
      <c r="S174" s="3"/>
      <c r="T174" s="3"/>
      <c r="U174" s="3"/>
      <c r="V174" s="3"/>
      <c r="W174" s="3"/>
      <c r="X174" s="5"/>
      <c r="Y174" s="5"/>
      <c r="Z174" s="5"/>
    </row>
    <row r="175" spans="1:26" ht="12">
      <c r="A175" s="182"/>
      <c r="B175" s="3"/>
      <c r="C175" s="3"/>
      <c r="D175" s="3"/>
      <c r="G175" s="3"/>
      <c r="H175" s="3"/>
      <c r="I175" s="3"/>
      <c r="J175" s="3"/>
      <c r="K175" s="3"/>
      <c r="L175" s="3"/>
      <c r="M175" s="3"/>
      <c r="N175" s="3"/>
      <c r="O175" s="3"/>
      <c r="P175" s="3"/>
      <c r="Q175" s="3"/>
      <c r="R175" s="3"/>
      <c r="S175" s="3"/>
      <c r="T175" s="3"/>
      <c r="U175" s="3"/>
      <c r="V175" s="3"/>
      <c r="W175" s="3"/>
      <c r="X175" s="5"/>
      <c r="Y175" s="5"/>
      <c r="Z175" s="5"/>
    </row>
    <row r="176" spans="1:26" ht="12">
      <c r="A176" s="182"/>
      <c r="B176" s="3"/>
      <c r="C176" s="3"/>
      <c r="D176" s="3"/>
      <c r="G176" s="3"/>
      <c r="H176" s="3"/>
      <c r="I176" s="3"/>
      <c r="J176" s="3"/>
      <c r="K176" s="3"/>
      <c r="L176" s="3"/>
      <c r="M176" s="3"/>
      <c r="N176" s="3"/>
      <c r="O176" s="3"/>
      <c r="P176" s="3"/>
      <c r="Q176" s="3"/>
      <c r="R176" s="3"/>
      <c r="S176" s="3"/>
      <c r="T176" s="3"/>
      <c r="U176" s="3"/>
      <c r="V176" s="3"/>
      <c r="W176" s="3"/>
      <c r="X176" s="5"/>
      <c r="Y176" s="5"/>
      <c r="Z176" s="5"/>
    </row>
    <row r="177" spans="1:26" ht="12">
      <c r="A177" s="182"/>
      <c r="B177" s="3"/>
      <c r="C177" s="3"/>
      <c r="D177" s="3"/>
      <c r="G177" s="3"/>
      <c r="H177" s="3"/>
      <c r="I177" s="3"/>
      <c r="J177" s="3"/>
      <c r="K177" s="3"/>
      <c r="L177" s="3"/>
      <c r="M177" s="3"/>
      <c r="N177" s="3"/>
      <c r="O177" s="3"/>
      <c r="P177" s="3"/>
      <c r="Q177" s="3"/>
      <c r="R177" s="3"/>
      <c r="S177" s="3"/>
      <c r="T177" s="3"/>
      <c r="U177" s="3"/>
      <c r="V177" s="3"/>
      <c r="W177" s="3"/>
      <c r="X177" s="5"/>
      <c r="Y177" s="5"/>
      <c r="Z177" s="5"/>
    </row>
    <row r="178" spans="1:26" ht="12">
      <c r="A178" s="182"/>
      <c r="B178" s="3"/>
      <c r="C178" s="3"/>
      <c r="D178" s="3"/>
      <c r="G178" s="3"/>
      <c r="H178" s="3"/>
      <c r="I178" s="3"/>
      <c r="J178" s="3"/>
      <c r="K178" s="3"/>
      <c r="L178" s="3"/>
      <c r="M178" s="3"/>
      <c r="N178" s="3"/>
      <c r="O178" s="3"/>
      <c r="P178" s="3"/>
      <c r="Q178" s="3"/>
      <c r="R178" s="3"/>
      <c r="S178" s="3"/>
      <c r="T178" s="3"/>
      <c r="U178" s="3"/>
      <c r="V178" s="3"/>
      <c r="W178" s="3"/>
      <c r="X178" s="5"/>
      <c r="Y178" s="5"/>
      <c r="Z178" s="5"/>
    </row>
    <row r="179" spans="1:26" ht="12">
      <c r="A179" s="182"/>
      <c r="B179" s="3"/>
      <c r="C179" s="3"/>
      <c r="D179" s="3"/>
      <c r="G179" s="3"/>
      <c r="H179" s="3"/>
      <c r="I179" s="3"/>
      <c r="J179" s="3"/>
      <c r="K179" s="3"/>
      <c r="L179" s="3"/>
      <c r="M179" s="3"/>
      <c r="N179" s="3"/>
      <c r="O179" s="3"/>
      <c r="P179" s="3"/>
      <c r="Q179" s="3"/>
      <c r="R179" s="3"/>
      <c r="S179" s="3"/>
      <c r="T179" s="3"/>
      <c r="U179" s="3"/>
      <c r="V179" s="3"/>
      <c r="W179" s="3"/>
      <c r="X179" s="5"/>
      <c r="Y179" s="5"/>
      <c r="Z179" s="5"/>
    </row>
    <row r="180" spans="1:26" ht="12">
      <c r="A180" s="182"/>
      <c r="B180" s="3"/>
      <c r="C180" s="3"/>
      <c r="D180" s="3"/>
      <c r="G180" s="3"/>
      <c r="H180" s="3"/>
      <c r="I180" s="3"/>
      <c r="J180" s="3"/>
      <c r="K180" s="3"/>
      <c r="L180" s="3"/>
      <c r="M180" s="3"/>
      <c r="N180" s="3"/>
      <c r="O180" s="3"/>
      <c r="P180" s="3"/>
      <c r="Q180" s="3"/>
      <c r="R180" s="3"/>
      <c r="S180" s="3"/>
      <c r="T180" s="3"/>
      <c r="U180" s="3"/>
      <c r="V180" s="3"/>
      <c r="W180" s="3"/>
      <c r="X180" s="5"/>
      <c r="Y180" s="5"/>
      <c r="Z180" s="5"/>
    </row>
    <row r="181" spans="1:26" ht="12">
      <c r="A181" s="182"/>
      <c r="B181" s="3"/>
      <c r="C181" s="3"/>
      <c r="D181" s="3"/>
      <c r="G181" s="3"/>
      <c r="H181" s="3"/>
      <c r="I181" s="3"/>
      <c r="J181" s="3"/>
      <c r="K181" s="3"/>
      <c r="L181" s="3"/>
      <c r="M181" s="3"/>
      <c r="N181" s="3"/>
      <c r="O181" s="3"/>
      <c r="P181" s="3"/>
      <c r="Q181" s="3"/>
      <c r="R181" s="3"/>
      <c r="S181" s="3"/>
      <c r="T181" s="3"/>
      <c r="U181" s="3"/>
      <c r="V181" s="3"/>
      <c r="W181" s="3"/>
      <c r="X181" s="5"/>
      <c r="Y181" s="5"/>
      <c r="Z181" s="5"/>
    </row>
    <row r="182" spans="1:26" ht="12">
      <c r="A182" s="182"/>
      <c r="B182" s="3"/>
      <c r="C182" s="3"/>
      <c r="D182" s="3"/>
      <c r="G182" s="3"/>
      <c r="H182" s="3"/>
      <c r="I182" s="3"/>
      <c r="J182" s="3"/>
      <c r="K182" s="3"/>
      <c r="L182" s="3"/>
      <c r="M182" s="3"/>
      <c r="N182" s="3"/>
      <c r="O182" s="3"/>
      <c r="P182" s="3"/>
      <c r="Q182" s="3"/>
      <c r="R182" s="3"/>
      <c r="S182" s="3"/>
      <c r="T182" s="3"/>
      <c r="U182" s="3"/>
      <c r="V182" s="3"/>
      <c r="W182" s="3"/>
      <c r="X182" s="5"/>
      <c r="Y182" s="5"/>
      <c r="Z182" s="5"/>
    </row>
    <row r="183" spans="1:26" ht="12">
      <c r="A183" s="182"/>
      <c r="B183" s="3"/>
      <c r="C183" s="3"/>
      <c r="D183" s="3"/>
      <c r="G183" s="3"/>
      <c r="H183" s="3"/>
      <c r="I183" s="3"/>
      <c r="J183" s="3"/>
      <c r="K183" s="3"/>
      <c r="L183" s="3"/>
      <c r="M183" s="3"/>
      <c r="N183" s="3"/>
      <c r="O183" s="3"/>
      <c r="P183" s="3"/>
      <c r="Q183" s="3"/>
      <c r="R183" s="3"/>
      <c r="S183" s="3"/>
      <c r="T183" s="3"/>
      <c r="U183" s="3"/>
      <c r="V183" s="3"/>
      <c r="W183" s="3"/>
      <c r="X183" s="5"/>
      <c r="Y183" s="5"/>
      <c r="Z183" s="5"/>
    </row>
    <row r="184" spans="1:26" ht="12">
      <c r="A184" s="182"/>
      <c r="B184" s="3"/>
      <c r="C184" s="3"/>
      <c r="D184" s="3"/>
      <c r="G184" s="3"/>
      <c r="H184" s="3"/>
      <c r="I184" s="3"/>
      <c r="J184" s="3"/>
      <c r="K184" s="3"/>
      <c r="L184" s="3"/>
      <c r="M184" s="3"/>
      <c r="N184" s="3"/>
      <c r="O184" s="3"/>
      <c r="P184" s="3"/>
      <c r="Q184" s="3"/>
      <c r="R184" s="3"/>
      <c r="S184" s="3"/>
      <c r="T184" s="3"/>
      <c r="U184" s="3"/>
      <c r="V184" s="3"/>
      <c r="W184" s="3"/>
      <c r="X184" s="5"/>
      <c r="Y184" s="5"/>
      <c r="Z184" s="5"/>
    </row>
    <row r="185" spans="1:26" ht="12">
      <c r="A185" s="182"/>
      <c r="B185" s="3"/>
      <c r="C185" s="3"/>
      <c r="D185" s="3"/>
      <c r="G185" s="3"/>
      <c r="H185" s="3"/>
      <c r="I185" s="3"/>
      <c r="J185" s="3"/>
      <c r="K185" s="3"/>
      <c r="L185" s="3"/>
      <c r="M185" s="3"/>
      <c r="N185" s="3"/>
      <c r="O185" s="3"/>
      <c r="P185" s="3"/>
      <c r="Q185" s="3"/>
      <c r="R185" s="3"/>
      <c r="S185" s="3"/>
      <c r="T185" s="3"/>
      <c r="U185" s="3"/>
      <c r="V185" s="3"/>
      <c r="W185" s="3"/>
      <c r="X185" s="5"/>
      <c r="Y185" s="5"/>
      <c r="Z185" s="5"/>
    </row>
    <row r="186" spans="1:26" ht="12">
      <c r="A186" s="182"/>
      <c r="B186" s="3"/>
      <c r="C186" s="3"/>
      <c r="D186" s="3"/>
      <c r="G186" s="3"/>
      <c r="H186" s="3"/>
      <c r="I186" s="3"/>
      <c r="J186" s="3"/>
      <c r="K186" s="3"/>
      <c r="L186" s="3"/>
      <c r="M186" s="3"/>
      <c r="N186" s="3"/>
      <c r="O186" s="3"/>
      <c r="P186" s="3"/>
      <c r="Q186" s="3"/>
      <c r="R186" s="3"/>
      <c r="S186" s="3"/>
      <c r="T186" s="3"/>
      <c r="U186" s="3"/>
      <c r="V186" s="3"/>
      <c r="W186" s="3"/>
      <c r="X186" s="5"/>
      <c r="Y186" s="5"/>
      <c r="Z186" s="5"/>
    </row>
    <row r="187" spans="1:26" ht="12">
      <c r="A187" s="182"/>
      <c r="B187" s="3"/>
      <c r="C187" s="3"/>
      <c r="D187" s="3"/>
      <c r="G187" s="3"/>
      <c r="H187" s="3"/>
      <c r="I187" s="3"/>
      <c r="J187" s="3"/>
      <c r="K187" s="3"/>
      <c r="L187" s="3"/>
      <c r="M187" s="3"/>
      <c r="N187" s="3"/>
      <c r="O187" s="3"/>
      <c r="P187" s="3"/>
      <c r="Q187" s="3"/>
      <c r="R187" s="3"/>
      <c r="S187" s="3"/>
      <c r="T187" s="3"/>
      <c r="U187" s="3"/>
      <c r="V187" s="3"/>
      <c r="W187" s="3"/>
      <c r="X187" s="5"/>
      <c r="Y187" s="5"/>
      <c r="Z187" s="5"/>
    </row>
    <row r="188" spans="1:26" ht="12">
      <c r="A188" s="182"/>
      <c r="B188" s="3"/>
      <c r="C188" s="3"/>
      <c r="D188" s="3"/>
      <c r="G188" s="3"/>
      <c r="H188" s="3"/>
      <c r="I188" s="3"/>
      <c r="J188" s="3"/>
      <c r="K188" s="3"/>
      <c r="L188" s="3"/>
      <c r="M188" s="3"/>
      <c r="N188" s="3"/>
      <c r="O188" s="3"/>
      <c r="P188" s="3"/>
      <c r="Q188" s="3"/>
      <c r="R188" s="3"/>
      <c r="S188" s="3"/>
      <c r="T188" s="3"/>
      <c r="U188" s="3"/>
      <c r="V188" s="3"/>
      <c r="W188" s="3"/>
      <c r="X188" s="5"/>
      <c r="Y188" s="5"/>
      <c r="Z188" s="5"/>
    </row>
    <row r="189" spans="1:26" ht="12">
      <c r="A189" s="182"/>
      <c r="B189" s="3"/>
      <c r="C189" s="3"/>
      <c r="D189" s="3"/>
      <c r="G189" s="3"/>
      <c r="H189" s="3"/>
      <c r="I189" s="3"/>
      <c r="J189" s="3"/>
      <c r="K189" s="3"/>
      <c r="L189" s="3"/>
      <c r="M189" s="3"/>
      <c r="N189" s="3"/>
      <c r="O189" s="3"/>
      <c r="P189" s="3"/>
      <c r="Q189" s="3"/>
      <c r="R189" s="3"/>
      <c r="S189" s="3"/>
      <c r="T189" s="3"/>
      <c r="U189" s="3"/>
      <c r="V189" s="3"/>
      <c r="W189" s="3"/>
      <c r="X189" s="5"/>
      <c r="Y189" s="5"/>
      <c r="Z189" s="5"/>
    </row>
    <row r="190" spans="1:26" ht="12">
      <c r="A190" s="182"/>
      <c r="B190" s="3"/>
      <c r="C190" s="3"/>
      <c r="D190" s="3"/>
      <c r="G190" s="3"/>
      <c r="H190" s="3"/>
      <c r="I190" s="3"/>
      <c r="J190" s="3"/>
      <c r="K190" s="3"/>
      <c r="L190" s="3"/>
      <c r="M190" s="3"/>
      <c r="N190" s="3"/>
      <c r="O190" s="3"/>
      <c r="P190" s="3"/>
      <c r="Q190" s="3"/>
      <c r="R190" s="3"/>
      <c r="S190" s="3"/>
      <c r="T190" s="3"/>
      <c r="U190" s="3"/>
      <c r="V190" s="3"/>
      <c r="W190" s="3"/>
      <c r="X190" s="5"/>
      <c r="Y190" s="5"/>
      <c r="Z190" s="5"/>
    </row>
    <row r="191" spans="1:26" ht="12">
      <c r="A191" s="182"/>
      <c r="B191" s="3"/>
      <c r="C191" s="3"/>
      <c r="D191" s="3"/>
      <c r="G191" s="3"/>
      <c r="H191" s="3"/>
      <c r="I191" s="3"/>
      <c r="J191" s="3"/>
      <c r="K191" s="3"/>
      <c r="L191" s="3"/>
      <c r="M191" s="3"/>
      <c r="N191" s="3"/>
      <c r="O191" s="3"/>
      <c r="P191" s="3"/>
      <c r="Q191" s="3"/>
      <c r="R191" s="3"/>
      <c r="S191" s="3"/>
      <c r="T191" s="3"/>
      <c r="U191" s="3"/>
      <c r="V191" s="3"/>
      <c r="W191" s="3"/>
      <c r="X191" s="5"/>
      <c r="Y191" s="5"/>
      <c r="Z191" s="5"/>
    </row>
    <row r="192" spans="1:26" ht="12">
      <c r="A192" s="182"/>
      <c r="B192" s="3"/>
      <c r="C192" s="3"/>
      <c r="D192" s="3"/>
      <c r="G192" s="3"/>
      <c r="H192" s="3"/>
      <c r="I192" s="3"/>
      <c r="J192" s="3"/>
      <c r="K192" s="3"/>
      <c r="L192" s="3"/>
      <c r="M192" s="3"/>
      <c r="N192" s="3"/>
      <c r="O192" s="3"/>
      <c r="P192" s="3"/>
      <c r="Q192" s="3"/>
      <c r="R192" s="3"/>
      <c r="S192" s="3"/>
      <c r="T192" s="3"/>
      <c r="U192" s="3"/>
      <c r="V192" s="3"/>
      <c r="W192" s="3"/>
      <c r="X192" s="5"/>
      <c r="Y192" s="5"/>
      <c r="Z192" s="5"/>
    </row>
    <row r="193" spans="1:26" ht="12">
      <c r="A193" s="182"/>
      <c r="B193" s="3"/>
      <c r="C193" s="3"/>
      <c r="D193" s="3"/>
      <c r="G193" s="3"/>
      <c r="H193" s="3"/>
      <c r="I193" s="3"/>
      <c r="J193" s="3"/>
      <c r="K193" s="3"/>
      <c r="L193" s="3"/>
      <c r="M193" s="3"/>
      <c r="N193" s="3"/>
      <c r="O193" s="3"/>
      <c r="P193" s="3"/>
      <c r="Q193" s="3"/>
      <c r="R193" s="3"/>
      <c r="S193" s="3"/>
      <c r="T193" s="3"/>
      <c r="U193" s="3"/>
      <c r="V193" s="3"/>
      <c r="W193" s="3"/>
      <c r="X193" s="5"/>
      <c r="Y193" s="5"/>
      <c r="Z193" s="5"/>
    </row>
    <row r="194" spans="1:26" ht="12">
      <c r="A194" s="182"/>
      <c r="B194" s="3"/>
      <c r="C194" s="3"/>
      <c r="D194" s="3"/>
      <c r="G194" s="3"/>
      <c r="H194" s="3"/>
      <c r="I194" s="3"/>
      <c r="J194" s="3"/>
      <c r="K194" s="3"/>
      <c r="L194" s="3"/>
      <c r="M194" s="3"/>
      <c r="N194" s="3"/>
      <c r="O194" s="3"/>
      <c r="P194" s="3"/>
      <c r="Q194" s="3"/>
      <c r="R194" s="3"/>
      <c r="S194" s="3"/>
      <c r="T194" s="3"/>
      <c r="U194" s="3"/>
      <c r="V194" s="3"/>
      <c r="W194" s="3"/>
      <c r="X194" s="5"/>
      <c r="Y194" s="5"/>
      <c r="Z194" s="5"/>
    </row>
    <row r="195" spans="1:26" ht="12">
      <c r="A195" s="182"/>
      <c r="B195" s="3"/>
      <c r="C195" s="3"/>
      <c r="D195" s="3"/>
      <c r="G195" s="3"/>
      <c r="H195" s="3"/>
      <c r="I195" s="3"/>
      <c r="J195" s="3"/>
      <c r="K195" s="3"/>
      <c r="L195" s="3"/>
      <c r="M195" s="3"/>
      <c r="N195" s="3"/>
      <c r="O195" s="3"/>
      <c r="P195" s="3"/>
      <c r="Q195" s="3"/>
      <c r="R195" s="3"/>
      <c r="S195" s="3"/>
      <c r="T195" s="3"/>
      <c r="U195" s="3"/>
      <c r="V195" s="3"/>
      <c r="W195" s="3"/>
      <c r="X195" s="5"/>
      <c r="Y195" s="5"/>
      <c r="Z195" s="5"/>
    </row>
    <row r="196" spans="1:26" ht="12">
      <c r="A196" s="182"/>
      <c r="B196" s="3"/>
      <c r="C196" s="3"/>
      <c r="D196" s="3"/>
      <c r="G196" s="3"/>
      <c r="H196" s="3"/>
      <c r="I196" s="3"/>
      <c r="J196" s="3"/>
      <c r="K196" s="3"/>
      <c r="L196" s="3"/>
      <c r="M196" s="3"/>
      <c r="N196" s="3"/>
      <c r="O196" s="3"/>
      <c r="P196" s="3"/>
      <c r="Q196" s="3"/>
      <c r="R196" s="3"/>
      <c r="S196" s="3"/>
      <c r="T196" s="3"/>
      <c r="U196" s="3"/>
      <c r="V196" s="3"/>
      <c r="W196" s="3"/>
      <c r="X196" s="5"/>
      <c r="Y196" s="5"/>
      <c r="Z196" s="5"/>
    </row>
    <row r="197" spans="1:26" ht="12">
      <c r="A197" s="182"/>
      <c r="B197" s="3"/>
      <c r="C197" s="3"/>
      <c r="D197" s="3"/>
      <c r="G197" s="3"/>
      <c r="H197" s="3"/>
      <c r="I197" s="3"/>
      <c r="J197" s="3"/>
      <c r="K197" s="3"/>
      <c r="L197" s="3"/>
      <c r="M197" s="3"/>
      <c r="N197" s="3"/>
      <c r="O197" s="3"/>
      <c r="P197" s="3"/>
      <c r="Q197" s="3"/>
      <c r="R197" s="3"/>
      <c r="S197" s="3"/>
      <c r="T197" s="3"/>
      <c r="U197" s="3"/>
      <c r="V197" s="3"/>
      <c r="W197" s="3"/>
      <c r="X197" s="5"/>
      <c r="Y197" s="5"/>
      <c r="Z197" s="5"/>
    </row>
    <row r="198" spans="1:26" ht="12">
      <c r="A198" s="182"/>
      <c r="B198" s="3"/>
      <c r="C198" s="3"/>
      <c r="D198" s="3"/>
      <c r="G198" s="3"/>
      <c r="H198" s="3"/>
      <c r="I198" s="3"/>
      <c r="J198" s="3"/>
      <c r="K198" s="3"/>
      <c r="L198" s="3"/>
      <c r="M198" s="3"/>
      <c r="N198" s="3"/>
      <c r="O198" s="3"/>
      <c r="P198" s="3"/>
      <c r="Q198" s="3"/>
      <c r="R198" s="3"/>
      <c r="S198" s="3"/>
      <c r="T198" s="3"/>
      <c r="U198" s="3"/>
      <c r="V198" s="3"/>
      <c r="W198" s="3"/>
      <c r="X198" s="5"/>
      <c r="Y198" s="5"/>
      <c r="Z198" s="5"/>
    </row>
    <row r="199" spans="1:26" ht="12">
      <c r="A199" s="182"/>
      <c r="B199" s="3"/>
      <c r="C199" s="3"/>
      <c r="D199" s="3"/>
      <c r="G199" s="3"/>
      <c r="H199" s="3"/>
      <c r="I199" s="3"/>
      <c r="J199" s="3"/>
      <c r="K199" s="3"/>
      <c r="L199" s="3"/>
      <c r="M199" s="3"/>
      <c r="N199" s="3"/>
      <c r="O199" s="3"/>
      <c r="P199" s="3"/>
      <c r="Q199" s="3"/>
      <c r="R199" s="3"/>
      <c r="S199" s="3"/>
      <c r="T199" s="3"/>
      <c r="U199" s="3"/>
      <c r="V199" s="3"/>
      <c r="W199" s="3"/>
      <c r="X199" s="5"/>
      <c r="Y199" s="5"/>
      <c r="Z199" s="5"/>
    </row>
    <row r="200" spans="1:26" ht="12">
      <c r="A200" s="182"/>
      <c r="B200" s="3"/>
      <c r="C200" s="3"/>
      <c r="D200" s="3"/>
      <c r="G200" s="3"/>
      <c r="H200" s="3"/>
      <c r="I200" s="3"/>
      <c r="J200" s="3"/>
      <c r="K200" s="3"/>
      <c r="L200" s="3"/>
      <c r="M200" s="3"/>
      <c r="N200" s="3"/>
      <c r="O200" s="3"/>
      <c r="P200" s="3"/>
      <c r="Q200" s="3"/>
      <c r="R200" s="3"/>
      <c r="S200" s="3"/>
      <c r="T200" s="3"/>
      <c r="U200" s="3"/>
      <c r="V200" s="3"/>
      <c r="W200" s="3"/>
      <c r="X200" s="5"/>
      <c r="Y200" s="5"/>
      <c r="Z200" s="5"/>
    </row>
    <row r="201" spans="1:26" ht="12">
      <c r="A201" s="182"/>
      <c r="B201" s="3"/>
      <c r="C201" s="3"/>
      <c r="D201" s="3"/>
      <c r="G201" s="3"/>
      <c r="H201" s="3"/>
      <c r="I201" s="3"/>
      <c r="J201" s="3"/>
      <c r="K201" s="3"/>
      <c r="L201" s="3"/>
      <c r="M201" s="3"/>
      <c r="N201" s="3"/>
      <c r="O201" s="3"/>
      <c r="P201" s="3"/>
      <c r="Q201" s="3"/>
      <c r="R201" s="3"/>
      <c r="S201" s="3"/>
      <c r="T201" s="3"/>
      <c r="U201" s="3"/>
      <c r="V201" s="3"/>
      <c r="W201" s="3"/>
      <c r="X201" s="5"/>
      <c r="Y201" s="5"/>
      <c r="Z201" s="5"/>
    </row>
    <row r="202" spans="1:26" ht="12">
      <c r="A202" s="182"/>
      <c r="B202" s="3"/>
      <c r="C202" s="3"/>
      <c r="D202" s="3"/>
      <c r="G202" s="3"/>
      <c r="H202" s="3"/>
      <c r="I202" s="3"/>
      <c r="J202" s="3"/>
      <c r="K202" s="3"/>
      <c r="L202" s="3"/>
      <c r="M202" s="3"/>
      <c r="N202" s="3"/>
      <c r="O202" s="3"/>
      <c r="P202" s="3"/>
      <c r="Q202" s="3"/>
      <c r="R202" s="3"/>
      <c r="S202" s="3"/>
      <c r="T202" s="3"/>
      <c r="U202" s="3"/>
      <c r="V202" s="3"/>
      <c r="W202" s="3"/>
      <c r="X202" s="5"/>
      <c r="Y202" s="5"/>
      <c r="Z202" s="5"/>
    </row>
    <row r="203" spans="1:26" ht="12">
      <c r="A203" s="182"/>
      <c r="B203" s="3"/>
      <c r="C203" s="3"/>
      <c r="D203" s="3"/>
      <c r="G203" s="3"/>
      <c r="H203" s="3"/>
      <c r="I203" s="3"/>
      <c r="J203" s="3"/>
      <c r="K203" s="3"/>
      <c r="L203" s="3"/>
      <c r="M203" s="3"/>
      <c r="N203" s="3"/>
      <c r="O203" s="3"/>
      <c r="P203" s="3"/>
      <c r="Q203" s="3"/>
      <c r="R203" s="3"/>
      <c r="S203" s="3"/>
      <c r="T203" s="3"/>
      <c r="U203" s="3"/>
      <c r="V203" s="3"/>
      <c r="W203" s="3"/>
      <c r="X203" s="5"/>
      <c r="Y203" s="5"/>
      <c r="Z203" s="5"/>
    </row>
    <row r="204" spans="1:26" ht="12">
      <c r="A204" s="182"/>
      <c r="B204" s="3"/>
      <c r="C204" s="3"/>
      <c r="D204" s="3"/>
      <c r="G204" s="3"/>
      <c r="H204" s="3"/>
      <c r="I204" s="3"/>
      <c r="J204" s="3"/>
      <c r="K204" s="3"/>
      <c r="L204" s="3"/>
      <c r="M204" s="3"/>
      <c r="N204" s="3"/>
      <c r="O204" s="3"/>
      <c r="P204" s="3"/>
      <c r="Q204" s="3"/>
      <c r="R204" s="3"/>
      <c r="S204" s="3"/>
      <c r="T204" s="3"/>
      <c r="U204" s="3"/>
      <c r="V204" s="3"/>
      <c r="W204" s="3"/>
      <c r="X204" s="5"/>
      <c r="Y204" s="5"/>
      <c r="Z204" s="5"/>
    </row>
    <row r="205" spans="1:26" ht="12">
      <c r="A205" s="182"/>
      <c r="B205" s="3"/>
      <c r="C205" s="3"/>
      <c r="D205" s="3"/>
      <c r="G205" s="3"/>
      <c r="H205" s="3"/>
      <c r="I205" s="3"/>
      <c r="J205" s="3"/>
      <c r="K205" s="3"/>
      <c r="L205" s="3"/>
      <c r="M205" s="3"/>
      <c r="N205" s="3"/>
      <c r="O205" s="3"/>
      <c r="P205" s="3"/>
      <c r="Q205" s="3"/>
      <c r="R205" s="3"/>
      <c r="S205" s="3"/>
      <c r="T205" s="3"/>
      <c r="U205" s="3"/>
      <c r="V205" s="3"/>
      <c r="W205" s="3"/>
      <c r="X205" s="5"/>
      <c r="Y205" s="5"/>
      <c r="Z205" s="5"/>
    </row>
    <row r="206" spans="1:26" ht="12">
      <c r="A206" s="182"/>
      <c r="B206" s="3"/>
      <c r="C206" s="3"/>
      <c r="D206" s="3"/>
      <c r="G206" s="3"/>
      <c r="H206" s="3"/>
      <c r="I206" s="3"/>
      <c r="J206" s="3"/>
      <c r="K206" s="3"/>
      <c r="L206" s="3"/>
      <c r="M206" s="3"/>
      <c r="N206" s="3"/>
      <c r="O206" s="3"/>
      <c r="P206" s="3"/>
      <c r="Q206" s="3"/>
      <c r="R206" s="3"/>
      <c r="S206" s="3"/>
      <c r="T206" s="3"/>
      <c r="U206" s="3"/>
      <c r="V206" s="3"/>
      <c r="W206" s="3"/>
      <c r="X206" s="5"/>
      <c r="Y206" s="5"/>
      <c r="Z206" s="5"/>
    </row>
    <row r="207" spans="1:26" ht="12">
      <c r="A207" s="182"/>
      <c r="B207" s="3"/>
      <c r="C207" s="3"/>
      <c r="D207" s="3"/>
      <c r="G207" s="3"/>
      <c r="H207" s="3"/>
      <c r="I207" s="3"/>
      <c r="J207" s="3"/>
      <c r="K207" s="3"/>
      <c r="L207" s="3"/>
      <c r="M207" s="3"/>
      <c r="N207" s="3"/>
      <c r="O207" s="3"/>
      <c r="P207" s="3"/>
      <c r="Q207" s="3"/>
      <c r="R207" s="3"/>
      <c r="S207" s="3"/>
      <c r="T207" s="3"/>
      <c r="U207" s="3"/>
      <c r="V207" s="3"/>
      <c r="W207" s="3"/>
      <c r="X207" s="5"/>
      <c r="Y207" s="5"/>
      <c r="Z207" s="5"/>
    </row>
    <row r="208" spans="1:26" ht="12">
      <c r="A208" s="182"/>
      <c r="B208" s="3"/>
      <c r="C208" s="3"/>
      <c r="D208" s="3"/>
      <c r="G208" s="3"/>
      <c r="H208" s="3"/>
      <c r="I208" s="3"/>
      <c r="J208" s="3"/>
      <c r="K208" s="3"/>
      <c r="L208" s="3"/>
      <c r="M208" s="3"/>
      <c r="N208" s="3"/>
      <c r="O208" s="3"/>
      <c r="P208" s="3"/>
      <c r="Q208" s="3"/>
      <c r="R208" s="3"/>
      <c r="S208" s="3"/>
      <c r="T208" s="3"/>
      <c r="U208" s="3"/>
      <c r="V208" s="3"/>
      <c r="W208" s="3"/>
      <c r="X208" s="5"/>
      <c r="Y208" s="5"/>
      <c r="Z208" s="5"/>
    </row>
    <row r="209" spans="1:26" ht="12">
      <c r="A209" s="182"/>
      <c r="B209" s="3"/>
      <c r="C209" s="3"/>
      <c r="D209" s="3"/>
      <c r="G209" s="3"/>
      <c r="H209" s="3"/>
      <c r="I209" s="3"/>
      <c r="J209" s="3"/>
      <c r="K209" s="3"/>
      <c r="L209" s="3"/>
      <c r="M209" s="3"/>
      <c r="N209" s="3"/>
      <c r="O209" s="3"/>
      <c r="P209" s="3"/>
      <c r="Q209" s="3"/>
      <c r="R209" s="3"/>
      <c r="S209" s="3"/>
      <c r="T209" s="3"/>
      <c r="U209" s="3"/>
      <c r="V209" s="3"/>
      <c r="W209" s="3"/>
      <c r="X209" s="5"/>
      <c r="Y209" s="5"/>
      <c r="Z209" s="5"/>
    </row>
    <row r="210" spans="1:26" ht="12">
      <c r="A210" s="182"/>
      <c r="B210" s="3"/>
      <c r="C210" s="3"/>
      <c r="D210" s="3"/>
      <c r="G210" s="3"/>
      <c r="H210" s="3"/>
      <c r="I210" s="3"/>
      <c r="J210" s="3"/>
      <c r="K210" s="3"/>
      <c r="L210" s="3"/>
      <c r="M210" s="3"/>
      <c r="N210" s="3"/>
      <c r="O210" s="3"/>
      <c r="P210" s="3"/>
      <c r="Q210" s="3"/>
      <c r="R210" s="3"/>
      <c r="S210" s="3"/>
      <c r="T210" s="3"/>
      <c r="U210" s="3"/>
      <c r="V210" s="3"/>
      <c r="W210" s="3"/>
      <c r="X210" s="5"/>
      <c r="Y210" s="5"/>
      <c r="Z210" s="5"/>
    </row>
    <row r="211" spans="1:26" ht="12">
      <c r="A211" s="182"/>
      <c r="B211" s="3"/>
      <c r="C211" s="3"/>
      <c r="D211" s="3"/>
      <c r="G211" s="3"/>
      <c r="H211" s="3"/>
      <c r="I211" s="3"/>
      <c r="J211" s="3"/>
      <c r="K211" s="3"/>
      <c r="L211" s="3"/>
      <c r="M211" s="3"/>
      <c r="N211" s="3"/>
      <c r="O211" s="3"/>
      <c r="P211" s="3"/>
      <c r="Q211" s="3"/>
      <c r="R211" s="3"/>
      <c r="S211" s="3"/>
      <c r="T211" s="3"/>
      <c r="U211" s="3"/>
      <c r="V211" s="3"/>
      <c r="W211" s="3"/>
      <c r="X211" s="5"/>
      <c r="Y211" s="5"/>
      <c r="Z211" s="5"/>
    </row>
    <row r="212" spans="1:26" ht="12">
      <c r="A212" s="182"/>
      <c r="B212" s="3"/>
      <c r="C212" s="3"/>
      <c r="D212" s="3"/>
      <c r="G212" s="3"/>
      <c r="H212" s="3"/>
      <c r="I212" s="3"/>
      <c r="J212" s="3"/>
      <c r="K212" s="3"/>
      <c r="L212" s="3"/>
      <c r="M212" s="3"/>
      <c r="N212" s="3"/>
      <c r="O212" s="3"/>
      <c r="P212" s="3"/>
      <c r="Q212" s="3"/>
      <c r="R212" s="3"/>
      <c r="S212" s="3"/>
      <c r="T212" s="3"/>
      <c r="U212" s="3"/>
      <c r="V212" s="3"/>
      <c r="W212" s="3"/>
      <c r="X212" s="5"/>
      <c r="Y212" s="5"/>
      <c r="Z212" s="5"/>
    </row>
    <row r="213" spans="1:26" ht="12">
      <c r="A213" s="182"/>
      <c r="B213" s="3"/>
      <c r="C213" s="3"/>
      <c r="D213" s="3"/>
      <c r="G213" s="3"/>
      <c r="H213" s="3"/>
      <c r="I213" s="3"/>
      <c r="J213" s="3"/>
      <c r="K213" s="3"/>
      <c r="L213" s="3"/>
      <c r="M213" s="3"/>
      <c r="N213" s="3"/>
      <c r="O213" s="3"/>
      <c r="P213" s="3"/>
      <c r="Q213" s="3"/>
      <c r="R213" s="3"/>
      <c r="S213" s="3"/>
      <c r="T213" s="3"/>
      <c r="U213" s="3"/>
      <c r="V213" s="3"/>
      <c r="W213" s="3"/>
      <c r="X213" s="5"/>
      <c r="Y213" s="5"/>
      <c r="Z213" s="5"/>
    </row>
    <row r="214" spans="1:26" ht="12">
      <c r="A214" s="182"/>
      <c r="B214" s="3"/>
      <c r="C214" s="3"/>
      <c r="D214" s="3"/>
      <c r="G214" s="3"/>
      <c r="H214" s="3"/>
      <c r="I214" s="3"/>
      <c r="J214" s="3"/>
      <c r="K214" s="3"/>
      <c r="L214" s="3"/>
      <c r="M214" s="3"/>
      <c r="N214" s="3"/>
      <c r="O214" s="3"/>
      <c r="P214" s="3"/>
      <c r="Q214" s="3"/>
      <c r="R214" s="3"/>
      <c r="S214" s="3"/>
      <c r="T214" s="3"/>
      <c r="U214" s="3"/>
      <c r="V214" s="3"/>
      <c r="W214" s="3"/>
      <c r="X214" s="5"/>
      <c r="Y214" s="5"/>
      <c r="Z214" s="5"/>
    </row>
    <row r="215" spans="1:26" ht="12">
      <c r="A215" s="182"/>
      <c r="B215" s="3"/>
      <c r="C215" s="3"/>
      <c r="D215" s="3"/>
      <c r="G215" s="3"/>
      <c r="H215" s="3"/>
      <c r="I215" s="3"/>
      <c r="J215" s="3"/>
      <c r="K215" s="3"/>
      <c r="L215" s="3"/>
      <c r="M215" s="3"/>
      <c r="N215" s="3"/>
      <c r="O215" s="3"/>
      <c r="P215" s="3"/>
      <c r="Q215" s="3"/>
      <c r="R215" s="3"/>
      <c r="S215" s="3"/>
      <c r="T215" s="3"/>
      <c r="U215" s="3"/>
      <c r="V215" s="3"/>
      <c r="W215" s="3"/>
      <c r="X215" s="5"/>
      <c r="Y215" s="5"/>
      <c r="Z215" s="5"/>
    </row>
    <row r="216" spans="1:26" ht="12">
      <c r="A216" s="182"/>
      <c r="B216" s="3"/>
      <c r="C216" s="3"/>
      <c r="D216" s="3"/>
      <c r="G216" s="3"/>
      <c r="H216" s="3"/>
      <c r="I216" s="3"/>
      <c r="J216" s="3"/>
      <c r="K216" s="3"/>
      <c r="L216" s="3"/>
      <c r="M216" s="3"/>
      <c r="N216" s="3"/>
      <c r="O216" s="3"/>
      <c r="P216" s="3"/>
      <c r="Q216" s="3"/>
      <c r="R216" s="3"/>
      <c r="S216" s="3"/>
      <c r="T216" s="3"/>
      <c r="U216" s="3"/>
      <c r="V216" s="3"/>
      <c r="W216" s="3"/>
      <c r="X216" s="5"/>
      <c r="Y216" s="5"/>
      <c r="Z216" s="5"/>
    </row>
    <row r="217" spans="1:26" ht="12">
      <c r="A217" s="182"/>
      <c r="B217" s="3"/>
      <c r="C217" s="3"/>
      <c r="D217" s="3"/>
      <c r="G217" s="3"/>
      <c r="H217" s="3"/>
      <c r="I217" s="3"/>
      <c r="J217" s="3"/>
      <c r="K217" s="3"/>
      <c r="L217" s="3"/>
      <c r="M217" s="3"/>
      <c r="N217" s="3"/>
      <c r="O217" s="3"/>
      <c r="P217" s="3"/>
      <c r="Q217" s="3"/>
      <c r="R217" s="3"/>
      <c r="S217" s="3"/>
      <c r="T217" s="3"/>
      <c r="U217" s="3"/>
      <c r="V217" s="3"/>
      <c r="W217" s="3"/>
      <c r="X217" s="5"/>
      <c r="Y217" s="5"/>
      <c r="Z217" s="5"/>
    </row>
    <row r="218" spans="1:26" ht="12">
      <c r="A218" s="182"/>
      <c r="B218" s="3"/>
      <c r="C218" s="3"/>
      <c r="D218" s="3"/>
      <c r="G218" s="3"/>
      <c r="H218" s="3"/>
      <c r="I218" s="3"/>
      <c r="J218" s="3"/>
      <c r="K218" s="3"/>
      <c r="L218" s="3"/>
      <c r="M218" s="3"/>
      <c r="N218" s="3"/>
      <c r="O218" s="3"/>
      <c r="P218" s="3"/>
      <c r="Q218" s="3"/>
      <c r="R218" s="3"/>
      <c r="S218" s="3"/>
      <c r="T218" s="3"/>
      <c r="U218" s="3"/>
      <c r="V218" s="3"/>
      <c r="W218" s="3"/>
      <c r="X218" s="5"/>
      <c r="Y218" s="5"/>
      <c r="Z218" s="5"/>
    </row>
    <row r="219" spans="1:26" ht="12">
      <c r="A219" s="182"/>
      <c r="B219" s="3"/>
      <c r="C219" s="3"/>
      <c r="D219" s="3"/>
      <c r="G219" s="3"/>
      <c r="H219" s="3"/>
      <c r="I219" s="3"/>
      <c r="J219" s="3"/>
      <c r="K219" s="3"/>
      <c r="L219" s="3"/>
      <c r="M219" s="3"/>
      <c r="N219" s="3"/>
      <c r="O219" s="3"/>
      <c r="P219" s="3"/>
      <c r="Q219" s="3"/>
      <c r="R219" s="3"/>
      <c r="S219" s="3"/>
      <c r="T219" s="3"/>
      <c r="U219" s="3"/>
      <c r="V219" s="3"/>
      <c r="W219" s="3"/>
      <c r="X219" s="5"/>
      <c r="Y219" s="5"/>
      <c r="Z219" s="5"/>
    </row>
    <row r="220" spans="1:26" ht="12">
      <c r="A220" s="182"/>
      <c r="B220" s="3"/>
      <c r="C220" s="3"/>
      <c r="D220" s="3"/>
      <c r="G220" s="3"/>
      <c r="H220" s="3"/>
      <c r="I220" s="3"/>
      <c r="J220" s="3"/>
      <c r="K220" s="3"/>
      <c r="L220" s="3"/>
      <c r="M220" s="3"/>
      <c r="N220" s="3"/>
      <c r="O220" s="3"/>
      <c r="P220" s="3"/>
      <c r="Q220" s="3"/>
      <c r="R220" s="3"/>
      <c r="S220" s="3"/>
      <c r="T220" s="3"/>
      <c r="U220" s="3"/>
      <c r="V220" s="3"/>
      <c r="W220" s="3"/>
      <c r="X220" s="5"/>
      <c r="Y220" s="5"/>
      <c r="Z220" s="5"/>
    </row>
    <row r="221" spans="1:26" ht="12">
      <c r="A221" s="182"/>
      <c r="B221" s="3"/>
      <c r="C221" s="3"/>
      <c r="D221" s="3"/>
      <c r="G221" s="3"/>
      <c r="H221" s="3"/>
      <c r="I221" s="3"/>
      <c r="J221" s="3"/>
      <c r="K221" s="3"/>
      <c r="L221" s="3"/>
      <c r="M221" s="3"/>
      <c r="N221" s="3"/>
      <c r="O221" s="3"/>
      <c r="P221" s="3"/>
      <c r="Q221" s="3"/>
      <c r="R221" s="3"/>
      <c r="S221" s="3"/>
      <c r="T221" s="3"/>
      <c r="U221" s="3"/>
      <c r="V221" s="3"/>
      <c r="W221" s="3"/>
      <c r="X221" s="5"/>
      <c r="Y221" s="5"/>
      <c r="Z221" s="5"/>
    </row>
    <row r="222" spans="1:26" ht="12">
      <c r="A222" s="182"/>
      <c r="B222" s="3"/>
      <c r="C222" s="3"/>
      <c r="D222" s="3"/>
      <c r="G222" s="3"/>
      <c r="H222" s="3"/>
      <c r="I222" s="3"/>
      <c r="J222" s="3"/>
      <c r="K222" s="3"/>
      <c r="L222" s="3"/>
      <c r="M222" s="3"/>
      <c r="N222" s="3"/>
      <c r="O222" s="3"/>
      <c r="P222" s="3"/>
      <c r="Q222" s="3"/>
      <c r="R222" s="3"/>
      <c r="S222" s="3"/>
      <c r="T222" s="3"/>
      <c r="U222" s="3"/>
      <c r="V222" s="3"/>
      <c r="W222" s="3"/>
      <c r="X222" s="5"/>
      <c r="Y222" s="5"/>
      <c r="Z222" s="5"/>
    </row>
    <row r="223" spans="1:26" ht="12">
      <c r="A223" s="182"/>
      <c r="B223" s="3"/>
      <c r="C223" s="3"/>
      <c r="D223" s="3"/>
      <c r="G223" s="3"/>
      <c r="H223" s="3"/>
      <c r="I223" s="3"/>
      <c r="J223" s="3"/>
      <c r="K223" s="3"/>
      <c r="L223" s="3"/>
      <c r="M223" s="3"/>
      <c r="N223" s="3"/>
      <c r="O223" s="3"/>
      <c r="P223" s="3"/>
      <c r="Q223" s="3"/>
      <c r="R223" s="3"/>
      <c r="S223" s="3"/>
      <c r="T223" s="3"/>
      <c r="U223" s="3"/>
      <c r="V223" s="3"/>
      <c r="W223" s="3"/>
      <c r="X223" s="5"/>
      <c r="Y223" s="5"/>
      <c r="Z223" s="5"/>
    </row>
    <row r="224" spans="1:26" ht="12">
      <c r="A224" s="182"/>
      <c r="B224" s="3"/>
      <c r="C224" s="3"/>
      <c r="D224" s="3"/>
      <c r="G224" s="3"/>
      <c r="H224" s="3"/>
      <c r="I224" s="3"/>
      <c r="J224" s="3"/>
      <c r="K224" s="3"/>
      <c r="L224" s="3"/>
      <c r="M224" s="3"/>
      <c r="N224" s="3"/>
      <c r="O224" s="3"/>
      <c r="P224" s="3"/>
      <c r="Q224" s="3"/>
      <c r="R224" s="3"/>
      <c r="S224" s="3"/>
      <c r="T224" s="3"/>
      <c r="U224" s="3"/>
      <c r="V224" s="3"/>
      <c r="W224" s="3"/>
      <c r="X224" s="5"/>
      <c r="Y224" s="5"/>
      <c r="Z224" s="5"/>
    </row>
    <row r="225" spans="1:26" ht="12">
      <c r="A225" s="182"/>
      <c r="B225" s="3"/>
      <c r="C225" s="3"/>
      <c r="D225" s="3"/>
      <c r="G225" s="3"/>
      <c r="H225" s="3"/>
      <c r="I225" s="3"/>
      <c r="J225" s="3"/>
      <c r="K225" s="3"/>
      <c r="L225" s="3"/>
      <c r="M225" s="3"/>
      <c r="N225" s="3"/>
      <c r="O225" s="3"/>
      <c r="P225" s="3"/>
      <c r="Q225" s="3"/>
      <c r="R225" s="3"/>
      <c r="S225" s="3"/>
      <c r="T225" s="3"/>
      <c r="U225" s="3"/>
      <c r="V225" s="3"/>
      <c r="W225" s="3"/>
      <c r="X225" s="5"/>
      <c r="Y225" s="5"/>
      <c r="Z225" s="5"/>
    </row>
    <row r="226" spans="1:26" ht="12">
      <c r="A226" s="182"/>
      <c r="B226" s="3"/>
      <c r="C226" s="3"/>
      <c r="D226" s="3"/>
      <c r="G226" s="3"/>
      <c r="H226" s="3"/>
      <c r="I226" s="3"/>
      <c r="J226" s="3"/>
      <c r="K226" s="3"/>
      <c r="L226" s="3"/>
      <c r="M226" s="3"/>
      <c r="N226" s="3"/>
      <c r="O226" s="3"/>
      <c r="P226" s="3"/>
      <c r="Q226" s="3"/>
      <c r="R226" s="3"/>
      <c r="S226" s="3"/>
      <c r="T226" s="3"/>
      <c r="U226" s="3"/>
      <c r="V226" s="3"/>
      <c r="W226" s="3"/>
      <c r="X226" s="5"/>
      <c r="Y226" s="5"/>
      <c r="Z226" s="5"/>
    </row>
    <row r="227" spans="1:26" ht="12">
      <c r="A227" s="182"/>
      <c r="B227" s="3"/>
      <c r="C227" s="3"/>
      <c r="D227" s="3"/>
      <c r="G227" s="3"/>
      <c r="H227" s="3"/>
      <c r="I227" s="3"/>
      <c r="J227" s="3"/>
      <c r="K227" s="3"/>
      <c r="L227" s="3"/>
      <c r="M227" s="3"/>
      <c r="N227" s="3"/>
      <c r="O227" s="3"/>
      <c r="P227" s="3"/>
      <c r="Q227" s="3"/>
      <c r="R227" s="3"/>
      <c r="S227" s="3"/>
      <c r="T227" s="3"/>
      <c r="U227" s="3"/>
      <c r="V227" s="3"/>
      <c r="W227" s="3"/>
      <c r="X227" s="5"/>
      <c r="Y227" s="5"/>
      <c r="Z227" s="5"/>
    </row>
    <row r="228" spans="1:26" ht="12">
      <c r="A228" s="182"/>
      <c r="B228" s="3"/>
      <c r="C228" s="3"/>
      <c r="D228" s="3"/>
      <c r="G228" s="3"/>
      <c r="H228" s="3"/>
      <c r="I228" s="3"/>
      <c r="J228" s="3"/>
      <c r="K228" s="3"/>
      <c r="L228" s="3"/>
      <c r="M228" s="3"/>
      <c r="N228" s="3"/>
      <c r="O228" s="3"/>
      <c r="P228" s="3"/>
      <c r="Q228" s="3"/>
      <c r="R228" s="3"/>
      <c r="S228" s="3"/>
      <c r="T228" s="3"/>
      <c r="U228" s="3"/>
      <c r="V228" s="3"/>
      <c r="W228" s="3"/>
      <c r="X228" s="5"/>
      <c r="Y228" s="5"/>
      <c r="Z228" s="5"/>
    </row>
    <row r="229" spans="1:26" ht="12">
      <c r="A229" s="182"/>
      <c r="B229" s="3"/>
      <c r="C229" s="3"/>
      <c r="D229" s="3"/>
      <c r="G229" s="3"/>
      <c r="H229" s="3"/>
      <c r="I229" s="3"/>
      <c r="J229" s="3"/>
      <c r="K229" s="3"/>
      <c r="L229" s="3"/>
      <c r="M229" s="3"/>
      <c r="N229" s="3"/>
      <c r="O229" s="3"/>
      <c r="P229" s="3"/>
      <c r="Q229" s="3"/>
      <c r="R229" s="3"/>
      <c r="S229" s="3"/>
      <c r="T229" s="3"/>
      <c r="U229" s="3"/>
      <c r="V229" s="3"/>
      <c r="W229" s="3"/>
      <c r="X229" s="5"/>
      <c r="Y229" s="5"/>
      <c r="Z229" s="5"/>
    </row>
    <row r="230" spans="1:26" ht="12">
      <c r="A230" s="182"/>
      <c r="B230" s="3"/>
      <c r="C230" s="3"/>
      <c r="D230" s="3"/>
      <c r="G230" s="3"/>
      <c r="H230" s="3"/>
      <c r="I230" s="3"/>
      <c r="J230" s="3"/>
      <c r="K230" s="3"/>
      <c r="L230" s="3"/>
      <c r="M230" s="3"/>
      <c r="N230" s="3"/>
      <c r="O230" s="3"/>
      <c r="P230" s="3"/>
      <c r="Q230" s="3"/>
      <c r="R230" s="3"/>
      <c r="S230" s="3"/>
      <c r="T230" s="3"/>
      <c r="U230" s="3"/>
      <c r="V230" s="3"/>
      <c r="W230" s="3"/>
      <c r="X230" s="5"/>
      <c r="Y230" s="5"/>
      <c r="Z230" s="5"/>
    </row>
    <row r="231" spans="1:26" ht="12">
      <c r="A231" s="182"/>
      <c r="B231" s="3"/>
      <c r="C231" s="3"/>
      <c r="D231" s="3"/>
      <c r="G231" s="3"/>
      <c r="H231" s="3"/>
      <c r="I231" s="3"/>
      <c r="J231" s="3"/>
      <c r="K231" s="3"/>
      <c r="L231" s="3"/>
      <c r="M231" s="3"/>
      <c r="N231" s="3"/>
      <c r="O231" s="3"/>
      <c r="P231" s="3"/>
      <c r="Q231" s="3"/>
      <c r="R231" s="3"/>
      <c r="S231" s="3"/>
      <c r="T231" s="3"/>
      <c r="U231" s="3"/>
      <c r="V231" s="3"/>
      <c r="W231" s="3"/>
      <c r="X231" s="5"/>
      <c r="Y231" s="5"/>
      <c r="Z231" s="5"/>
    </row>
    <row r="232" spans="1:26" ht="12">
      <c r="A232" s="182"/>
      <c r="B232" s="3"/>
      <c r="C232" s="3"/>
      <c r="D232" s="3"/>
      <c r="G232" s="3"/>
      <c r="H232" s="3"/>
      <c r="I232" s="3"/>
      <c r="J232" s="3"/>
      <c r="K232" s="3"/>
      <c r="L232" s="3"/>
      <c r="M232" s="3"/>
      <c r="N232" s="3"/>
      <c r="O232" s="3"/>
      <c r="P232" s="3"/>
      <c r="Q232" s="3"/>
      <c r="R232" s="3"/>
      <c r="S232" s="3"/>
      <c r="T232" s="3"/>
      <c r="U232" s="3"/>
      <c r="V232" s="3"/>
      <c r="W232" s="3"/>
      <c r="X232" s="5"/>
      <c r="Y232" s="5"/>
      <c r="Z232" s="5"/>
    </row>
    <row r="233" spans="1:26" ht="12">
      <c r="A233" s="182"/>
      <c r="B233" s="3"/>
      <c r="C233" s="3"/>
      <c r="D233" s="3"/>
      <c r="G233" s="3"/>
      <c r="H233" s="3"/>
      <c r="I233" s="3"/>
      <c r="J233" s="3"/>
      <c r="K233" s="3"/>
      <c r="L233" s="3"/>
      <c r="M233" s="3"/>
      <c r="N233" s="3"/>
      <c r="O233" s="3"/>
      <c r="P233" s="3"/>
      <c r="Q233" s="3"/>
      <c r="R233" s="3"/>
      <c r="S233" s="3"/>
      <c r="T233" s="3"/>
      <c r="U233" s="3"/>
      <c r="V233" s="3"/>
      <c r="W233" s="3"/>
      <c r="X233" s="5"/>
      <c r="Y233" s="5"/>
      <c r="Z233" s="5"/>
    </row>
  </sheetData>
  <mergeCells count="76">
    <mergeCell ref="O5:O6"/>
    <mergeCell ref="A7:A12"/>
    <mergeCell ref="G7:G12"/>
    <mergeCell ref="P7:P8"/>
    <mergeCell ref="X7:X11"/>
    <mergeCell ref="A13:A19"/>
    <mergeCell ref="G13:G19"/>
    <mergeCell ref="N13:N19"/>
    <mergeCell ref="Q15:Q18"/>
    <mergeCell ref="A20:A29"/>
    <mergeCell ref="G20:G21"/>
    <mergeCell ref="N20:N22"/>
    <mergeCell ref="V20:V23"/>
    <mergeCell ref="X20:X22"/>
    <mergeCell ref="X24:X28"/>
    <mergeCell ref="I28:I29"/>
    <mergeCell ref="R28:R29"/>
    <mergeCell ref="S28:S29"/>
    <mergeCell ref="A30:A37"/>
    <mergeCell ref="G30:G34"/>
    <mergeCell ref="H30:H31"/>
    <mergeCell ref="N30:N31"/>
    <mergeCell ref="P30:P31"/>
    <mergeCell ref="X30:X32"/>
    <mergeCell ref="P32:P37"/>
    <mergeCell ref="A38:A45"/>
    <mergeCell ref="G38:G41"/>
    <mergeCell ref="X38:X39"/>
    <mergeCell ref="A46:A51"/>
    <mergeCell ref="G46:G51"/>
    <mergeCell ref="N46:N49"/>
    <mergeCell ref="P46:P47"/>
    <mergeCell ref="X46:X48"/>
    <mergeCell ref="Y46:Y48"/>
    <mergeCell ref="P48:P50"/>
    <mergeCell ref="A52:A60"/>
    <mergeCell ref="G52:G53"/>
    <mergeCell ref="O52:O60"/>
    <mergeCell ref="Z52:Z60"/>
    <mergeCell ref="P53:P55"/>
    <mergeCell ref="A61:A65"/>
    <mergeCell ref="G61:G63"/>
    <mergeCell ref="J61:J62"/>
    <mergeCell ref="Z61:Z65"/>
    <mergeCell ref="A66:A70"/>
    <mergeCell ref="D66:D68"/>
    <mergeCell ref="G66:G68"/>
    <mergeCell ref="J66:J67"/>
    <mergeCell ref="Z66:Z70"/>
    <mergeCell ref="A71:A75"/>
    <mergeCell ref="E71:E72"/>
    <mergeCell ref="G71:G72"/>
    <mergeCell ref="Z71:Z75"/>
    <mergeCell ref="A80:A83"/>
    <mergeCell ref="C80:C81"/>
    <mergeCell ref="G80:G81"/>
    <mergeCell ref="M80:M81"/>
    <mergeCell ref="Z80:Z82"/>
    <mergeCell ref="A84:A88"/>
    <mergeCell ref="G84:G87"/>
    <mergeCell ref="N84:N88"/>
    <mergeCell ref="P84:P87"/>
    <mergeCell ref="V84:V86"/>
    <mergeCell ref="Y84:Y85"/>
    <mergeCell ref="A89:A91"/>
    <mergeCell ref="N89:N90"/>
    <mergeCell ref="W89:W90"/>
    <mergeCell ref="Z89:Z91"/>
    <mergeCell ref="A92:A95"/>
    <mergeCell ref="X92:X95"/>
    <mergeCell ref="Z92:Z95"/>
    <mergeCell ref="A96:A98"/>
    <mergeCell ref="Z96:Z97"/>
    <mergeCell ref="A99:A102"/>
    <mergeCell ref="G99:G101"/>
    <mergeCell ref="Z99:Z102"/>
  </mergeCells>
  <hyperlinks>
    <hyperlink ref="X12" r:id="rId1" display="Further information"/>
    <hyperlink ref="Y13" r:id="rId2" display="Product sheet"/>
    <hyperlink ref="X23" r:id="rId3" display="Further information"/>
    <hyperlink ref="X29" r:id="rId4" display="Further information"/>
    <hyperlink ref="Y30" r:id="rId5" display="Products"/>
    <hyperlink ref="X33" r:id="rId6" display="Further information"/>
    <hyperlink ref="X37" r:id="rId7" display="Pictures"/>
    <hyperlink ref="X40" r:id="rId8" display="Fa. Riedhammer, Nürnberg"/>
    <hyperlink ref="X41" r:id="rId9" display="Delpinarium, Nürnberg"/>
    <hyperlink ref="X42" r:id="rId10" display="Millenium Park, UK"/>
    <hyperlink ref="X43" r:id="rId11" display="Stadtreinigungsamt, Leipzig"/>
    <hyperlink ref="X44" r:id="rId12" display="Umweltzentrum Darsser Arche, Wieck"/>
    <hyperlink ref="X45" r:id="rId13" display="Technoplan Wilhelm, Pirmasens"/>
    <hyperlink ref="Y46" r:id="rId14" display="Short product description"/>
    <hyperlink ref="X49" r:id="rId15" display="homepage"/>
    <hyperlink ref="Y52" r:id="rId16" display="www.power-spar.com"/>
    <hyperlink ref="Y66" r:id="rId17" display="Technical specifications"/>
    <hyperlink ref="X71" r:id="rId18" display="Fiat di Orbassano, Torino"/>
    <hyperlink ref="X72" r:id="rId19" display="Training centre in Casargo"/>
    <hyperlink ref="Z83" r:id="rId20" display="Further information"/>
    <hyperlink ref="Y84" r:id="rId21" display="Short product description"/>
  </hyperlinks>
  <printOptions/>
  <pageMargins left="0.5902777777777778" right="0.5902777777777778" top="1.3777777777777778" bottom="0.7875" header="0.39375" footer="0.39375"/>
  <pageSetup fitToHeight="1" fitToWidth="1" horizontalDpi="300" verticalDpi="300" orientation="landscape" paperSize="8"/>
  <headerFooter alignWithMargins="0">
    <oddHeader xml:space="preserve">&amp;C&amp;48IEA SHC Task 35 - PV/Thermal Solar Systems    </oddHeader>
    <oddFooter>&amp;C&amp;18Version 3 January 2007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19"/>
  <sheetViews>
    <sheetView zoomScale="75" zoomScaleNormal="75" zoomScaleSheetLayoutView="75" workbookViewId="0" topLeftCell="K1">
      <pane ySplit="6" topLeftCell="A7" activePane="bottomLeft" state="frozen"/>
      <selection pane="topLeft" activeCell="K1" sqref="K1"/>
      <selection pane="bottomLeft" activeCell="B9" sqref="B9"/>
    </sheetView>
  </sheetViews>
  <sheetFormatPr defaultColWidth="9.140625" defaultRowHeight="12.75"/>
  <cols>
    <col min="1" max="1" width="7.57421875" style="1" customWidth="1"/>
    <col min="2" max="2" width="41.140625" style="0" customWidth="1"/>
    <col min="3" max="3" width="10.8515625" style="0" customWidth="1"/>
    <col min="4" max="4" width="21.421875" style="0" customWidth="1"/>
    <col min="5" max="5" width="19.57421875" style="0" customWidth="1"/>
    <col min="6" max="6" width="28.140625" style="4" customWidth="1"/>
    <col min="7" max="9" width="9.140625" style="4" customWidth="1"/>
    <col min="10" max="10" width="13.421875" style="4" customWidth="1"/>
    <col min="11" max="11" width="9.140625" style="4" customWidth="1"/>
    <col min="12" max="12" width="10.7109375" style="4" customWidth="1"/>
    <col min="13" max="13" width="11.28125" style="4" customWidth="1"/>
    <col min="14" max="14" width="9.57421875" style="4" customWidth="1"/>
    <col min="15" max="15" width="17.28125" style="4" customWidth="1"/>
    <col min="16" max="16" width="9.140625" style="4" customWidth="1"/>
    <col min="17" max="17" width="11.140625" style="4" customWidth="1"/>
    <col min="18" max="18" width="19.00390625" style="4" customWidth="1"/>
    <col min="19" max="19" width="9.140625" style="4" customWidth="1"/>
    <col min="20" max="20" width="16.28125" style="4" customWidth="1"/>
    <col min="21" max="22" width="14.28125" style="4" customWidth="1"/>
    <col min="23" max="23" width="16.8515625" style="4" customWidth="1"/>
    <col min="24" max="24" width="20.7109375" style="4" customWidth="1"/>
    <col min="25" max="25" width="15.8515625" style="4" customWidth="1"/>
    <col min="26" max="26" width="17.28125" style="4" customWidth="1"/>
    <col min="27" max="27" width="27.140625" style="4" customWidth="1"/>
    <col min="28" max="28" width="9.140625" style="5" customWidth="1"/>
    <col min="29" max="16384" width="9.140625" style="4" customWidth="1"/>
  </cols>
  <sheetData>
    <row r="1" spans="1:256" ht="28.5">
      <c r="A1" s="224" t="str">
        <f>'Commercial standard products'!A1</f>
        <v>Overview of PV/Thermal Solar System products and projects </v>
      </c>
      <c r="D1" s="7"/>
      <c r="E1" s="8"/>
      <c r="F1" s="8"/>
      <c r="G1" s="8"/>
      <c r="H1" s="7"/>
      <c r="I1" s="7"/>
      <c r="J1" s="7"/>
      <c r="K1" s="7"/>
      <c r="L1" s="7"/>
      <c r="M1" s="7"/>
      <c r="N1" s="7"/>
      <c r="O1" s="7"/>
      <c r="P1" s="7"/>
      <c r="Q1" s="7"/>
      <c r="R1" s="7"/>
      <c r="S1" s="7"/>
      <c r="T1" s="7"/>
      <c r="U1" s="7"/>
      <c r="V1" s="7"/>
      <c r="W1" s="7"/>
      <c r="X1" s="7"/>
      <c r="Y1" s="9"/>
      <c r="Z1" s="9"/>
      <c r="AA1" s="9"/>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4:256" ht="12">
      <c r="D2" s="7"/>
      <c r="E2" s="8"/>
      <c r="F2" s="8"/>
      <c r="G2" s="8"/>
      <c r="H2" s="7"/>
      <c r="I2" s="7"/>
      <c r="J2" s="7"/>
      <c r="K2" s="7"/>
      <c r="L2" s="7"/>
      <c r="M2" s="7"/>
      <c r="N2" s="7"/>
      <c r="O2" s="7"/>
      <c r="P2" s="7"/>
      <c r="Q2" s="7"/>
      <c r="R2" s="7"/>
      <c r="S2" s="7"/>
      <c r="T2" s="7"/>
      <c r="U2" s="7"/>
      <c r="V2" s="7"/>
      <c r="W2" s="7"/>
      <c r="X2" s="7"/>
      <c r="Y2" s="9"/>
      <c r="Z2" s="9"/>
      <c r="AA2" s="9"/>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75">
      <c r="A3" s="10" t="s">
        <v>303</v>
      </c>
      <c r="C3" s="225"/>
      <c r="D3" s="7"/>
      <c r="E3" s="8"/>
      <c r="F3" s="8"/>
      <c r="G3" s="8"/>
      <c r="H3" s="7"/>
      <c r="I3" s="7"/>
      <c r="J3" s="7"/>
      <c r="K3" s="7"/>
      <c r="L3" s="7"/>
      <c r="M3" s="7"/>
      <c r="N3" s="7"/>
      <c r="O3" s="7"/>
      <c r="P3" s="7"/>
      <c r="Q3" s="7"/>
      <c r="R3" s="7"/>
      <c r="S3" s="7"/>
      <c r="T3" s="7"/>
      <c r="U3" s="7"/>
      <c r="V3" s="7"/>
      <c r="W3" s="7"/>
      <c r="X3" s="7"/>
      <c r="Y3" s="9"/>
      <c r="Z3" s="9"/>
      <c r="AA3" s="9"/>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2:256" ht="12">
      <c r="B4" s="7"/>
      <c r="C4" s="7"/>
      <c r="D4" s="11"/>
      <c r="E4" s="12"/>
      <c r="F4" s="8"/>
      <c r="G4" s="8"/>
      <c r="H4" s="7"/>
      <c r="I4" s="7"/>
      <c r="J4" s="7"/>
      <c r="K4" s="7"/>
      <c r="L4" s="7"/>
      <c r="M4" s="7"/>
      <c r="N4" s="7"/>
      <c r="O4" s="7"/>
      <c r="P4" s="7"/>
      <c r="Q4" s="7"/>
      <c r="R4" s="7"/>
      <c r="S4" s="7"/>
      <c r="T4" s="7"/>
      <c r="U4" s="7"/>
      <c r="V4" s="7"/>
      <c r="W4" s="7"/>
      <c r="X4" s="7"/>
      <c r="Y4" s="9"/>
      <c r="Z4" s="9"/>
      <c r="AA4" s="9"/>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 r="A5" s="226" t="s">
        <v>2</v>
      </c>
      <c r="B5" s="14" t="s">
        <v>3</v>
      </c>
      <c r="C5" s="227" t="s">
        <v>5</v>
      </c>
      <c r="D5" s="228" t="s">
        <v>4</v>
      </c>
      <c r="E5" s="228" t="s">
        <v>304</v>
      </c>
      <c r="F5" s="17" t="s">
        <v>305</v>
      </c>
      <c r="G5" s="229" t="s">
        <v>306</v>
      </c>
      <c r="H5" s="19" t="s">
        <v>307</v>
      </c>
      <c r="I5" s="230" t="s">
        <v>9</v>
      </c>
      <c r="J5" s="230" t="s">
        <v>10</v>
      </c>
      <c r="K5" s="230" t="s">
        <v>11</v>
      </c>
      <c r="L5" s="230" t="s">
        <v>12</v>
      </c>
      <c r="M5" s="230" t="s">
        <v>13</v>
      </c>
      <c r="N5" s="230" t="s">
        <v>14</v>
      </c>
      <c r="O5" s="230" t="s">
        <v>15</v>
      </c>
      <c r="P5" s="230" t="s">
        <v>308</v>
      </c>
      <c r="Q5" s="230" t="s">
        <v>309</v>
      </c>
      <c r="R5" s="230" t="s">
        <v>17</v>
      </c>
      <c r="S5" s="230" t="s">
        <v>19</v>
      </c>
      <c r="T5" s="230" t="s">
        <v>20</v>
      </c>
      <c r="U5" s="230" t="s">
        <v>19</v>
      </c>
      <c r="V5" s="230" t="s">
        <v>20</v>
      </c>
      <c r="W5" s="230" t="s">
        <v>21</v>
      </c>
      <c r="X5" s="230" t="s">
        <v>22</v>
      </c>
      <c r="Y5" s="17" t="s">
        <v>23</v>
      </c>
      <c r="Z5" s="231" t="s">
        <v>24</v>
      </c>
      <c r="AA5" s="17" t="s">
        <v>25</v>
      </c>
      <c r="AB5" s="20"/>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 r="A6" s="21"/>
      <c r="B6" s="22"/>
      <c r="C6" s="232"/>
      <c r="D6" s="233" t="s">
        <v>26</v>
      </c>
      <c r="E6" s="233"/>
      <c r="F6" s="25"/>
      <c r="G6" s="234"/>
      <c r="H6" s="234"/>
      <c r="I6" s="235" t="s">
        <v>27</v>
      </c>
      <c r="J6" s="235" t="s">
        <v>28</v>
      </c>
      <c r="K6" s="235" t="s">
        <v>29</v>
      </c>
      <c r="L6" s="235" t="s">
        <v>30</v>
      </c>
      <c r="M6" s="235" t="s">
        <v>31</v>
      </c>
      <c r="N6" s="235" t="s">
        <v>32</v>
      </c>
      <c r="O6" s="235"/>
      <c r="P6" s="235" t="s">
        <v>310</v>
      </c>
      <c r="Q6" s="236" t="s">
        <v>311</v>
      </c>
      <c r="R6" s="236"/>
      <c r="S6" s="236" t="s">
        <v>33</v>
      </c>
      <c r="T6" s="235" t="s">
        <v>33</v>
      </c>
      <c r="U6" s="235" t="s">
        <v>34</v>
      </c>
      <c r="V6" s="235" t="s">
        <v>34</v>
      </c>
      <c r="W6" s="235" t="s">
        <v>35</v>
      </c>
      <c r="X6" s="236"/>
      <c r="Y6" s="25" t="s">
        <v>36</v>
      </c>
      <c r="Z6" s="237" t="s">
        <v>37</v>
      </c>
      <c r="AA6" s="238"/>
      <c r="AB6" s="20"/>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 r="A7" s="28">
        <v>14</v>
      </c>
      <c r="B7" s="239" t="s">
        <v>312</v>
      </c>
      <c r="C7" s="86" t="s">
        <v>257</v>
      </c>
      <c r="D7" s="240" t="s">
        <v>45</v>
      </c>
      <c r="E7" s="202" t="s">
        <v>313</v>
      </c>
      <c r="F7" s="241" t="s">
        <v>314</v>
      </c>
      <c r="G7" s="86" t="s">
        <v>45</v>
      </c>
      <c r="H7" s="242" t="s">
        <v>45</v>
      </c>
      <c r="I7" s="67" t="s">
        <v>45</v>
      </c>
      <c r="J7" s="67" t="s">
        <v>45</v>
      </c>
      <c r="K7" s="243" t="s">
        <v>45</v>
      </c>
      <c r="L7" s="67" t="s">
        <v>45</v>
      </c>
      <c r="M7" s="67" t="s">
        <v>45</v>
      </c>
      <c r="N7" s="244" t="s">
        <v>45</v>
      </c>
      <c r="O7" s="67" t="s">
        <v>45</v>
      </c>
      <c r="P7" s="244" t="s">
        <v>45</v>
      </c>
      <c r="Q7" s="67" t="s">
        <v>45</v>
      </c>
      <c r="R7" s="67">
        <v>1979</v>
      </c>
      <c r="S7" s="245" t="s">
        <v>45</v>
      </c>
      <c r="T7" s="67" t="s">
        <v>45</v>
      </c>
      <c r="U7" s="67" t="s">
        <v>45</v>
      </c>
      <c r="V7" s="67" t="s">
        <v>45</v>
      </c>
      <c r="W7" s="67" t="s">
        <v>45</v>
      </c>
      <c r="X7" s="67" t="s">
        <v>45</v>
      </c>
      <c r="Y7" s="37" t="s">
        <v>45</v>
      </c>
      <c r="Z7" s="86" t="s">
        <v>45</v>
      </c>
      <c r="AA7" s="246" t="s">
        <v>55</v>
      </c>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 r="A8" s="28"/>
      <c r="B8" s="97"/>
      <c r="C8" s="38"/>
      <c r="D8" s="247"/>
      <c r="E8" s="202"/>
      <c r="F8" s="241"/>
      <c r="G8" s="38"/>
      <c r="H8" s="180"/>
      <c r="I8" s="37"/>
      <c r="J8" s="37"/>
      <c r="K8" s="37"/>
      <c r="L8" s="37"/>
      <c r="M8" s="37"/>
      <c r="N8" s="151"/>
      <c r="O8" s="37"/>
      <c r="P8" s="151"/>
      <c r="Q8" s="37"/>
      <c r="R8" s="37"/>
      <c r="S8" s="94"/>
      <c r="T8" s="37"/>
      <c r="U8" s="37"/>
      <c r="V8" s="37"/>
      <c r="W8" s="37"/>
      <c r="X8" s="37"/>
      <c r="Y8" s="37"/>
      <c r="Z8" s="38"/>
      <c r="AA8" s="24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 r="A9" s="28"/>
      <c r="B9" s="97"/>
      <c r="C9" s="38"/>
      <c r="D9" s="249"/>
      <c r="E9" s="202"/>
      <c r="F9" s="250"/>
      <c r="G9" s="38"/>
      <c r="H9" s="180"/>
      <c r="I9" s="37"/>
      <c r="J9" s="37"/>
      <c r="K9" s="37"/>
      <c r="L9" s="37"/>
      <c r="M9" s="37"/>
      <c r="N9" s="151"/>
      <c r="O9" s="37"/>
      <c r="P9" s="37"/>
      <c r="Q9" s="37"/>
      <c r="R9" s="37"/>
      <c r="S9" s="38"/>
      <c r="T9" s="38"/>
      <c r="U9" s="37"/>
      <c r="V9" s="37"/>
      <c r="W9" s="37"/>
      <c r="X9" s="37"/>
      <c r="Y9" s="37"/>
      <c r="Z9" s="38"/>
      <c r="AA9" s="248"/>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 r="A10" s="28"/>
      <c r="B10" s="138"/>
      <c r="C10" s="120"/>
      <c r="D10" s="251"/>
      <c r="E10" s="202"/>
      <c r="F10" s="104"/>
      <c r="G10" s="120"/>
      <c r="H10" s="252"/>
      <c r="I10" s="142"/>
      <c r="J10" s="142"/>
      <c r="K10" s="142"/>
      <c r="L10" s="142"/>
      <c r="M10" s="142"/>
      <c r="N10" s="157"/>
      <c r="O10" s="142"/>
      <c r="P10" s="142"/>
      <c r="Q10" s="142"/>
      <c r="R10" s="142"/>
      <c r="S10" s="120"/>
      <c r="T10" s="120"/>
      <c r="U10" s="142"/>
      <c r="V10" s="142"/>
      <c r="W10" s="142"/>
      <c r="X10" s="142"/>
      <c r="Y10" s="142"/>
      <c r="Z10" s="120"/>
      <c r="AA10" s="253"/>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 r="A11" s="28">
        <v>15</v>
      </c>
      <c r="B11" s="254" t="s">
        <v>312</v>
      </c>
      <c r="C11" s="38" t="s">
        <v>257</v>
      </c>
      <c r="D11" s="247" t="s">
        <v>315</v>
      </c>
      <c r="E11" s="80" t="s">
        <v>316</v>
      </c>
      <c r="F11" s="250" t="s">
        <v>317</v>
      </c>
      <c r="G11" s="38" t="s">
        <v>318</v>
      </c>
      <c r="H11" s="180" t="s">
        <v>319</v>
      </c>
      <c r="I11" s="37" t="s">
        <v>45</v>
      </c>
      <c r="J11" s="37" t="s">
        <v>45</v>
      </c>
      <c r="K11" s="37" t="s">
        <v>45</v>
      </c>
      <c r="L11" s="37" t="s">
        <v>45</v>
      </c>
      <c r="M11" s="37" t="s">
        <v>319</v>
      </c>
      <c r="N11" s="151" t="s">
        <v>45</v>
      </c>
      <c r="O11" s="37" t="s">
        <v>45</v>
      </c>
      <c r="P11" s="37" t="s">
        <v>45</v>
      </c>
      <c r="Q11" s="37" t="s">
        <v>45</v>
      </c>
      <c r="R11" s="37">
        <v>1998</v>
      </c>
      <c r="S11" s="37" t="s">
        <v>45</v>
      </c>
      <c r="T11" s="37" t="s">
        <v>45</v>
      </c>
      <c r="U11" s="37" t="s">
        <v>45</v>
      </c>
      <c r="V11" s="37" t="s">
        <v>45</v>
      </c>
      <c r="W11" s="37" t="s">
        <v>45</v>
      </c>
      <c r="X11" s="37" t="s">
        <v>45</v>
      </c>
      <c r="Y11" s="37" t="s">
        <v>45</v>
      </c>
      <c r="Z11" s="38" t="s">
        <v>45</v>
      </c>
      <c r="AA11" s="255"/>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 r="A12" s="28"/>
      <c r="B12" s="97"/>
      <c r="C12" s="38"/>
      <c r="D12" s="249"/>
      <c r="E12" s="80"/>
      <c r="F12" s="250"/>
      <c r="G12" s="38"/>
      <c r="H12" s="180"/>
      <c r="I12" s="37"/>
      <c r="J12" s="37"/>
      <c r="K12" s="37"/>
      <c r="L12" s="37"/>
      <c r="M12" s="37"/>
      <c r="N12" s="37"/>
      <c r="O12" s="37"/>
      <c r="P12" s="37"/>
      <c r="Q12" s="37"/>
      <c r="R12" s="37"/>
      <c r="S12" s="37"/>
      <c r="T12" s="37"/>
      <c r="U12" s="37"/>
      <c r="V12" s="37"/>
      <c r="W12" s="37"/>
      <c r="X12" s="37"/>
      <c r="Y12" s="37"/>
      <c r="Z12" s="38"/>
      <c r="AA12" s="256"/>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 r="A13" s="28"/>
      <c r="B13" s="97"/>
      <c r="C13" s="38"/>
      <c r="D13" s="249"/>
      <c r="E13" s="80"/>
      <c r="F13" s="250"/>
      <c r="G13" s="38"/>
      <c r="H13" s="180"/>
      <c r="I13" s="37"/>
      <c r="J13" s="37"/>
      <c r="K13" s="37"/>
      <c r="L13" s="37"/>
      <c r="M13" s="37"/>
      <c r="N13" s="151"/>
      <c r="O13" s="37"/>
      <c r="P13" s="37"/>
      <c r="Q13" s="37"/>
      <c r="R13" s="37"/>
      <c r="S13" s="37"/>
      <c r="T13" s="37"/>
      <c r="U13" s="37"/>
      <c r="V13" s="37"/>
      <c r="W13" s="37"/>
      <c r="X13" s="37"/>
      <c r="Y13" s="37"/>
      <c r="Z13" s="38"/>
      <c r="AA13" s="255"/>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 r="A14" s="28"/>
      <c r="B14" s="97"/>
      <c r="C14" s="38"/>
      <c r="D14" s="249"/>
      <c r="E14" s="80"/>
      <c r="F14" s="250"/>
      <c r="G14" s="38"/>
      <c r="H14" s="180"/>
      <c r="I14" s="37"/>
      <c r="J14" s="37"/>
      <c r="K14" s="37"/>
      <c r="L14" s="37"/>
      <c r="M14" s="37"/>
      <c r="N14" s="151"/>
      <c r="O14" s="37"/>
      <c r="P14" s="37"/>
      <c r="Q14" s="37"/>
      <c r="R14" s="37"/>
      <c r="S14" s="37"/>
      <c r="T14" s="37"/>
      <c r="U14" s="37"/>
      <c r="V14" s="37"/>
      <c r="W14" s="37"/>
      <c r="X14" s="37"/>
      <c r="Y14" s="37"/>
      <c r="Z14" s="38"/>
      <c r="AA14" s="255"/>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s="28">
        <v>16</v>
      </c>
      <c r="B15" s="257" t="s">
        <v>56</v>
      </c>
      <c r="C15" s="86" t="s">
        <v>58</v>
      </c>
      <c r="D15" s="240" t="s">
        <v>320</v>
      </c>
      <c r="E15" s="66" t="s">
        <v>321</v>
      </c>
      <c r="F15" s="258" t="s">
        <v>322</v>
      </c>
      <c r="G15" s="86" t="s">
        <v>319</v>
      </c>
      <c r="H15" s="242" t="s">
        <v>319</v>
      </c>
      <c r="I15" s="67" t="s">
        <v>45</v>
      </c>
      <c r="J15" s="67" t="s">
        <v>45</v>
      </c>
      <c r="K15" s="67" t="s">
        <v>45</v>
      </c>
      <c r="L15" s="67" t="s">
        <v>45</v>
      </c>
      <c r="M15" s="67" t="s">
        <v>45</v>
      </c>
      <c r="N15" s="244" t="s">
        <v>45</v>
      </c>
      <c r="O15" s="86" t="s">
        <v>45</v>
      </c>
      <c r="P15" s="86" t="s">
        <v>45</v>
      </c>
      <c r="Q15" s="86" t="s">
        <v>323</v>
      </c>
      <c r="R15" s="86" t="s">
        <v>324</v>
      </c>
      <c r="S15" s="86" t="s">
        <v>45</v>
      </c>
      <c r="T15" s="86" t="s">
        <v>45</v>
      </c>
      <c r="U15" s="86" t="s">
        <v>45</v>
      </c>
      <c r="V15" s="86" t="s">
        <v>45</v>
      </c>
      <c r="W15" s="86" t="s">
        <v>45</v>
      </c>
      <c r="X15" s="86" t="s">
        <v>325</v>
      </c>
      <c r="Y15" s="67" t="s">
        <v>45</v>
      </c>
      <c r="Z15" s="86" t="s">
        <v>45</v>
      </c>
      <c r="AA15" s="259" t="s">
        <v>326</v>
      </c>
      <c r="AB15" s="7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 r="A16" s="28"/>
      <c r="B16" s="97" t="s">
        <v>327</v>
      </c>
      <c r="C16" s="38" t="s">
        <v>121</v>
      </c>
      <c r="D16" s="247"/>
      <c r="E16" s="66"/>
      <c r="F16" s="258"/>
      <c r="G16" s="250"/>
      <c r="H16" s="249"/>
      <c r="I16" s="37"/>
      <c r="J16" s="260"/>
      <c r="K16" s="260"/>
      <c r="L16" s="260"/>
      <c r="M16" s="260"/>
      <c r="N16" s="151"/>
      <c r="O16" s="94"/>
      <c r="P16" s="260"/>
      <c r="Q16" s="260"/>
      <c r="R16" s="36" t="s">
        <v>328</v>
      </c>
      <c r="S16" s="36"/>
      <c r="T16" s="36"/>
      <c r="U16" s="261"/>
      <c r="V16" s="262"/>
      <c r="W16" s="37"/>
      <c r="X16" s="86"/>
      <c r="Y16" s="263"/>
      <c r="Z16" s="264"/>
      <c r="AA16" s="259"/>
      <c r="AB16" s="75"/>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 r="A17" s="28"/>
      <c r="B17" s="97" t="s">
        <v>329</v>
      </c>
      <c r="C17" s="38" t="s">
        <v>330</v>
      </c>
      <c r="D17" s="247"/>
      <c r="E17" s="66"/>
      <c r="F17" s="258"/>
      <c r="G17" s="250"/>
      <c r="H17" s="249"/>
      <c r="I17" s="37"/>
      <c r="J17" s="260"/>
      <c r="K17" s="260"/>
      <c r="L17" s="260"/>
      <c r="M17" s="260"/>
      <c r="N17" s="151"/>
      <c r="O17" s="94"/>
      <c r="P17" s="260"/>
      <c r="Q17" s="260"/>
      <c r="R17" s="36"/>
      <c r="S17" s="36"/>
      <c r="T17" s="36"/>
      <c r="U17" s="265"/>
      <c r="V17" s="262"/>
      <c r="W17" s="37"/>
      <c r="X17" s="37"/>
      <c r="Y17" s="263"/>
      <c r="Z17" s="264"/>
      <c r="AA17" s="259"/>
      <c r="AB17" s="75"/>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 r="A18" s="28"/>
      <c r="B18" s="97" t="s">
        <v>331</v>
      </c>
      <c r="C18" s="38" t="s">
        <v>240</v>
      </c>
      <c r="D18" s="247"/>
      <c r="E18" s="66"/>
      <c r="F18" s="258"/>
      <c r="G18" s="250"/>
      <c r="H18" s="249"/>
      <c r="I18" s="37"/>
      <c r="J18" s="260"/>
      <c r="K18" s="260"/>
      <c r="L18" s="260"/>
      <c r="M18" s="260"/>
      <c r="N18" s="151"/>
      <c r="O18" s="94"/>
      <c r="P18" s="260"/>
      <c r="Q18" s="250"/>
      <c r="R18" s="36"/>
      <c r="S18" s="36"/>
      <c r="T18" s="36"/>
      <c r="U18" s="265"/>
      <c r="V18" s="262"/>
      <c r="W18" s="37"/>
      <c r="X18" s="37"/>
      <c r="Y18" s="263"/>
      <c r="Z18" s="264"/>
      <c r="AA18" s="259"/>
      <c r="AB18" s="75"/>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 r="A19" s="28"/>
      <c r="B19" s="97" t="s">
        <v>332</v>
      </c>
      <c r="C19" s="38" t="s">
        <v>333</v>
      </c>
      <c r="D19" s="247"/>
      <c r="E19" s="66"/>
      <c r="F19" s="258"/>
      <c r="G19" s="250"/>
      <c r="H19" s="249"/>
      <c r="I19" s="37"/>
      <c r="J19" s="260"/>
      <c r="K19" s="260"/>
      <c r="L19" s="260"/>
      <c r="M19" s="260"/>
      <c r="N19" s="151"/>
      <c r="O19" s="94"/>
      <c r="P19" s="260"/>
      <c r="Q19" s="80"/>
      <c r="R19" s="36"/>
      <c r="S19" s="36"/>
      <c r="T19" s="36"/>
      <c r="U19" s="265"/>
      <c r="V19" s="262"/>
      <c r="W19" s="37"/>
      <c r="X19" s="37"/>
      <c r="Y19" s="263"/>
      <c r="Z19" s="264"/>
      <c r="AA19" s="259"/>
      <c r="AB19" s="75"/>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 r="A20" s="28"/>
      <c r="B20" s="97" t="s">
        <v>334</v>
      </c>
      <c r="C20" s="38" t="s">
        <v>121</v>
      </c>
      <c r="D20" s="247"/>
      <c r="E20" s="66"/>
      <c r="F20" s="258"/>
      <c r="G20" s="250"/>
      <c r="H20" s="249"/>
      <c r="I20" s="37"/>
      <c r="J20" s="260"/>
      <c r="K20" s="260"/>
      <c r="L20" s="260"/>
      <c r="M20" s="260"/>
      <c r="N20" s="151"/>
      <c r="O20" s="94"/>
      <c r="P20" s="260"/>
      <c r="Q20" s="80"/>
      <c r="R20" s="36"/>
      <c r="S20" s="36"/>
      <c r="T20" s="36"/>
      <c r="U20" s="265"/>
      <c r="V20" s="262"/>
      <c r="W20" s="37"/>
      <c r="X20" s="37"/>
      <c r="Y20" s="263"/>
      <c r="Z20" s="264"/>
      <c r="AA20" s="259"/>
      <c r="AB20" s="75"/>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 r="A21" s="28"/>
      <c r="B21" s="97" t="s">
        <v>335</v>
      </c>
      <c r="C21" s="38" t="s">
        <v>330</v>
      </c>
      <c r="D21" s="247"/>
      <c r="E21" s="266"/>
      <c r="F21" s="258"/>
      <c r="G21" s="250"/>
      <c r="H21" s="249"/>
      <c r="I21" s="37"/>
      <c r="J21" s="260"/>
      <c r="K21" s="260"/>
      <c r="L21" s="260"/>
      <c r="M21" s="260"/>
      <c r="N21" s="151"/>
      <c r="O21" s="94"/>
      <c r="P21" s="260"/>
      <c r="Q21" s="80"/>
      <c r="R21" s="36"/>
      <c r="S21" s="36"/>
      <c r="T21" s="36"/>
      <c r="U21" s="265"/>
      <c r="V21" s="262"/>
      <c r="W21" s="37"/>
      <c r="X21" s="37"/>
      <c r="Y21" s="263"/>
      <c r="Z21" s="264"/>
      <c r="AA21" s="259"/>
      <c r="AB21" s="75"/>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 r="A22" s="28"/>
      <c r="B22" s="97" t="s">
        <v>336</v>
      </c>
      <c r="C22" s="38" t="s">
        <v>173</v>
      </c>
      <c r="D22" s="247"/>
      <c r="E22" s="267"/>
      <c r="F22" s="258"/>
      <c r="G22" s="250"/>
      <c r="H22" s="249"/>
      <c r="I22" s="37"/>
      <c r="J22" s="260"/>
      <c r="K22" s="260"/>
      <c r="L22" s="260"/>
      <c r="M22" s="260"/>
      <c r="N22" s="151"/>
      <c r="O22" s="158"/>
      <c r="P22" s="260"/>
      <c r="Q22" s="260"/>
      <c r="R22" s="36"/>
      <c r="S22" s="36"/>
      <c r="T22" s="36"/>
      <c r="U22" s="265"/>
      <c r="V22" s="262"/>
      <c r="W22" s="37"/>
      <c r="X22" s="37"/>
      <c r="Y22" s="263"/>
      <c r="Z22" s="264"/>
      <c r="AA22" s="268" t="s">
        <v>337</v>
      </c>
      <c r="AB22" s="75"/>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2.25">
      <c r="A23" s="28">
        <v>17</v>
      </c>
      <c r="B23" s="269" t="s">
        <v>338</v>
      </c>
      <c r="C23" s="86" t="s">
        <v>257</v>
      </c>
      <c r="D23" s="240" t="s">
        <v>339</v>
      </c>
      <c r="E23" s="66" t="s">
        <v>340</v>
      </c>
      <c r="F23" s="270" t="s">
        <v>341</v>
      </c>
      <c r="G23" s="86" t="s">
        <v>318</v>
      </c>
      <c r="H23" s="242" t="s">
        <v>319</v>
      </c>
      <c r="I23" s="67" t="s">
        <v>45</v>
      </c>
      <c r="J23" s="67" t="s">
        <v>342</v>
      </c>
      <c r="K23" s="243" t="s">
        <v>343</v>
      </c>
      <c r="L23" s="67" t="s">
        <v>318</v>
      </c>
      <c r="M23" s="67" t="s">
        <v>344</v>
      </c>
      <c r="N23" s="244" t="s">
        <v>319</v>
      </c>
      <c r="O23" s="86" t="s">
        <v>345</v>
      </c>
      <c r="P23" s="67" t="s">
        <v>45</v>
      </c>
      <c r="Q23" s="67" t="s">
        <v>45</v>
      </c>
      <c r="R23" s="67" t="s">
        <v>346</v>
      </c>
      <c r="S23" s="67" t="s">
        <v>347</v>
      </c>
      <c r="T23" s="67" t="s">
        <v>348</v>
      </c>
      <c r="U23" s="271">
        <v>0.58</v>
      </c>
      <c r="V23" s="271" t="s">
        <v>45</v>
      </c>
      <c r="W23" s="66" t="s">
        <v>349</v>
      </c>
      <c r="X23" s="67" t="s">
        <v>47</v>
      </c>
      <c r="Y23" s="66" t="s">
        <v>350</v>
      </c>
      <c r="Z23" s="66" t="s">
        <v>351</v>
      </c>
      <c r="AA23" s="192" t="s">
        <v>352</v>
      </c>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 r="A24" s="28"/>
      <c r="B24" s="272"/>
      <c r="C24" s="38"/>
      <c r="D24" s="247"/>
      <c r="E24" s="80"/>
      <c r="F24" s="270"/>
      <c r="G24" s="38"/>
      <c r="H24" s="180"/>
      <c r="I24" s="37"/>
      <c r="J24" s="37"/>
      <c r="K24" s="273"/>
      <c r="L24" s="37"/>
      <c r="M24" s="37"/>
      <c r="N24" s="151"/>
      <c r="O24" s="38"/>
      <c r="P24" s="37"/>
      <c r="Q24" s="37"/>
      <c r="R24" s="37" t="s">
        <v>353</v>
      </c>
      <c r="S24" s="37"/>
      <c r="T24" s="37"/>
      <c r="U24" s="262"/>
      <c r="V24" s="262"/>
      <c r="W24" s="66"/>
      <c r="X24" s="37"/>
      <c r="Y24" s="66"/>
      <c r="Z24" s="66"/>
      <c r="AA24" s="274" t="s">
        <v>354</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 r="A25" s="28"/>
      <c r="B25" s="272"/>
      <c r="C25" s="38"/>
      <c r="D25" s="247"/>
      <c r="E25" s="80"/>
      <c r="F25" s="270"/>
      <c r="G25" s="38"/>
      <c r="H25" s="180"/>
      <c r="I25" s="37"/>
      <c r="J25" s="37"/>
      <c r="K25" s="273"/>
      <c r="L25" s="37"/>
      <c r="M25" s="37"/>
      <c r="N25" s="151"/>
      <c r="O25" s="38"/>
      <c r="P25" s="37"/>
      <c r="Q25" s="37"/>
      <c r="R25" s="37"/>
      <c r="S25" s="37"/>
      <c r="T25" s="37"/>
      <c r="U25" s="262"/>
      <c r="V25" s="262"/>
      <c r="W25" s="80"/>
      <c r="X25" s="37"/>
      <c r="Y25" s="66"/>
      <c r="Z25" s="66"/>
      <c r="AA25" s="274"/>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 r="A26" s="28"/>
      <c r="B26" s="272"/>
      <c r="C26" s="38"/>
      <c r="D26" s="247"/>
      <c r="E26" s="80"/>
      <c r="F26" s="275"/>
      <c r="G26" s="38"/>
      <c r="H26" s="180"/>
      <c r="I26" s="37"/>
      <c r="J26" s="37"/>
      <c r="K26" s="273"/>
      <c r="L26" s="37"/>
      <c r="M26" s="37"/>
      <c r="N26" s="151"/>
      <c r="O26" s="38"/>
      <c r="P26" s="37"/>
      <c r="Q26" s="37"/>
      <c r="R26" s="37"/>
      <c r="S26" s="37"/>
      <c r="T26" s="37"/>
      <c r="U26" s="262"/>
      <c r="V26" s="262"/>
      <c r="W26" s="80"/>
      <c r="X26" s="37"/>
      <c r="Y26" s="99"/>
      <c r="Z26" s="66"/>
      <c r="AA26" s="274"/>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 r="A27" s="28"/>
      <c r="B27" s="272"/>
      <c r="C27" s="38"/>
      <c r="D27" s="247"/>
      <c r="E27" s="80"/>
      <c r="F27" s="275"/>
      <c r="G27" s="38"/>
      <c r="H27" s="180"/>
      <c r="I27" s="37"/>
      <c r="J27" s="37"/>
      <c r="K27" s="273"/>
      <c r="L27" s="37"/>
      <c r="M27" s="37"/>
      <c r="N27" s="151"/>
      <c r="O27" s="38"/>
      <c r="P27" s="37"/>
      <c r="Q27" s="37"/>
      <c r="R27" s="37"/>
      <c r="S27" s="37"/>
      <c r="T27" s="37"/>
      <c r="U27" s="262"/>
      <c r="V27" s="262"/>
      <c r="W27" s="80"/>
      <c r="X27" s="37"/>
      <c r="Y27" s="99"/>
      <c r="Z27" s="66"/>
      <c r="AA27" s="274"/>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s="28"/>
      <c r="B28" s="272"/>
      <c r="C28" s="38"/>
      <c r="D28" s="247"/>
      <c r="E28" s="80"/>
      <c r="F28" s="276"/>
      <c r="G28" s="38"/>
      <c r="H28" s="180"/>
      <c r="I28" s="37"/>
      <c r="J28" s="37"/>
      <c r="K28" s="273"/>
      <c r="L28" s="37"/>
      <c r="M28" s="37"/>
      <c r="N28" s="151"/>
      <c r="O28" s="38"/>
      <c r="P28" s="37"/>
      <c r="Q28" s="37"/>
      <c r="R28" s="185"/>
      <c r="S28" s="37"/>
      <c r="T28" s="37"/>
      <c r="U28" s="262"/>
      <c r="V28" s="262"/>
      <c r="W28" s="80"/>
      <c r="X28" s="151"/>
      <c r="Y28" s="151"/>
      <c r="Z28" s="66"/>
      <c r="AA28" s="277"/>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 r="A29" s="28"/>
      <c r="B29" s="278"/>
      <c r="C29" s="120"/>
      <c r="D29" s="279"/>
      <c r="E29" s="280"/>
      <c r="F29" s="281"/>
      <c r="G29" s="120"/>
      <c r="H29" s="252"/>
      <c r="I29" s="142"/>
      <c r="J29" s="142"/>
      <c r="K29" s="142"/>
      <c r="L29" s="142"/>
      <c r="M29" s="142"/>
      <c r="N29" s="157"/>
      <c r="O29" s="142"/>
      <c r="P29" s="142"/>
      <c r="Q29" s="142"/>
      <c r="R29" s="142"/>
      <c r="S29" s="142"/>
      <c r="T29" s="142"/>
      <c r="U29" s="142"/>
      <c r="V29" s="142"/>
      <c r="W29" s="158"/>
      <c r="X29" s="282"/>
      <c r="Y29" s="142"/>
      <c r="Z29" s="283" t="s">
        <v>55</v>
      </c>
      <c r="AA29" s="253"/>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7" ht="12">
      <c r="A30" s="28">
        <v>18</v>
      </c>
      <c r="B30" s="254" t="s">
        <v>355</v>
      </c>
      <c r="C30" s="38" t="s">
        <v>173</v>
      </c>
      <c r="D30" s="247" t="s">
        <v>45</v>
      </c>
      <c r="E30" s="38" t="s">
        <v>45</v>
      </c>
      <c r="F30" s="275" t="s">
        <v>45</v>
      </c>
      <c r="G30" s="38" t="s">
        <v>45</v>
      </c>
      <c r="H30" s="180" t="s">
        <v>45</v>
      </c>
      <c r="I30" s="37" t="s">
        <v>45</v>
      </c>
      <c r="J30" s="37" t="s">
        <v>45</v>
      </c>
      <c r="K30" s="37" t="s">
        <v>45</v>
      </c>
      <c r="L30" s="37" t="s">
        <v>45</v>
      </c>
      <c r="M30" s="37" t="s">
        <v>45</v>
      </c>
      <c r="N30" s="151" t="s">
        <v>45</v>
      </c>
      <c r="O30" s="37" t="s">
        <v>45</v>
      </c>
      <c r="P30" s="37" t="s">
        <v>45</v>
      </c>
      <c r="Q30" s="37" t="s">
        <v>45</v>
      </c>
      <c r="R30" s="37" t="s">
        <v>356</v>
      </c>
      <c r="S30" s="37" t="s">
        <v>45</v>
      </c>
      <c r="T30" s="37" t="s">
        <v>45</v>
      </c>
      <c r="U30" s="37" t="s">
        <v>45</v>
      </c>
      <c r="V30" s="37" t="s">
        <v>45</v>
      </c>
      <c r="W30" s="284" t="s">
        <v>45</v>
      </c>
      <c r="X30" s="284" t="s">
        <v>45</v>
      </c>
      <c r="Y30" s="37" t="s">
        <v>45</v>
      </c>
      <c r="Z30" s="94" t="s">
        <v>45</v>
      </c>
      <c r="AA30" s="192" t="s">
        <v>357</v>
      </c>
    </row>
    <row r="31" spans="1:27" ht="12">
      <c r="A31" s="28"/>
      <c r="B31" s="97"/>
      <c r="C31" s="38"/>
      <c r="D31" s="247"/>
      <c r="E31" s="80"/>
      <c r="F31" s="275"/>
      <c r="G31" s="38"/>
      <c r="H31" s="180"/>
      <c r="I31" s="37"/>
      <c r="J31" s="37"/>
      <c r="K31" s="37"/>
      <c r="L31" s="37"/>
      <c r="M31" s="37"/>
      <c r="N31" s="151"/>
      <c r="O31" s="37"/>
      <c r="P31" s="37"/>
      <c r="Q31" s="37"/>
      <c r="R31" s="37"/>
      <c r="S31" s="37"/>
      <c r="T31" s="37"/>
      <c r="U31" s="37"/>
      <c r="V31" s="37"/>
      <c r="W31" s="284"/>
      <c r="X31" s="284"/>
      <c r="Y31" s="37"/>
      <c r="Z31" s="94"/>
      <c r="AA31" s="192"/>
    </row>
    <row r="32" spans="1:27" ht="12">
      <c r="A32" s="28"/>
      <c r="B32" s="97"/>
      <c r="C32" s="38"/>
      <c r="D32" s="247"/>
      <c r="E32" s="80"/>
      <c r="F32" s="275"/>
      <c r="G32" s="38"/>
      <c r="H32" s="180"/>
      <c r="I32" s="37"/>
      <c r="J32" s="37"/>
      <c r="K32" s="37"/>
      <c r="L32" s="37"/>
      <c r="M32" s="37"/>
      <c r="N32" s="151"/>
      <c r="O32" s="37"/>
      <c r="P32" s="37"/>
      <c r="Q32" s="37"/>
      <c r="R32" s="37"/>
      <c r="S32" s="37"/>
      <c r="T32" s="37"/>
      <c r="U32" s="37"/>
      <c r="V32" s="37"/>
      <c r="W32" s="284"/>
      <c r="X32" s="284"/>
      <c r="Y32" s="37"/>
      <c r="Z32" s="94"/>
      <c r="AA32" s="192"/>
    </row>
    <row r="33" spans="1:27" ht="12">
      <c r="A33" s="28"/>
      <c r="B33" s="97"/>
      <c r="C33" s="38"/>
      <c r="D33" s="247"/>
      <c r="E33" s="80"/>
      <c r="F33" s="275"/>
      <c r="G33" s="38"/>
      <c r="H33" s="180"/>
      <c r="I33" s="37"/>
      <c r="J33" s="37"/>
      <c r="K33" s="37"/>
      <c r="L33" s="37"/>
      <c r="M33" s="37"/>
      <c r="N33" s="151"/>
      <c r="O33" s="37"/>
      <c r="P33" s="37"/>
      <c r="Q33" s="37"/>
      <c r="R33" s="37"/>
      <c r="S33" s="37"/>
      <c r="T33" s="37"/>
      <c r="U33" s="37"/>
      <c r="V33" s="37"/>
      <c r="W33" s="284"/>
      <c r="X33" s="284"/>
      <c r="Y33" s="37"/>
      <c r="Z33" s="94"/>
      <c r="AA33" s="209" t="s">
        <v>358</v>
      </c>
    </row>
    <row r="34" spans="1:27" ht="12">
      <c r="A34" s="28"/>
      <c r="B34" s="97"/>
      <c r="C34" s="38"/>
      <c r="D34" s="247"/>
      <c r="E34" s="80"/>
      <c r="F34" s="275"/>
      <c r="G34" s="38"/>
      <c r="H34" s="180"/>
      <c r="I34" s="37"/>
      <c r="J34" s="37"/>
      <c r="K34" s="37"/>
      <c r="L34" s="37"/>
      <c r="M34" s="37"/>
      <c r="N34" s="151"/>
      <c r="O34" s="37"/>
      <c r="P34" s="37"/>
      <c r="Q34" s="37"/>
      <c r="R34" s="37"/>
      <c r="S34" s="37"/>
      <c r="T34" s="37"/>
      <c r="U34" s="37"/>
      <c r="V34" s="37"/>
      <c r="W34" s="284"/>
      <c r="X34" s="284"/>
      <c r="Y34" s="37"/>
      <c r="Z34" s="94"/>
      <c r="AA34" s="209"/>
    </row>
    <row r="35" spans="1:27" ht="12">
      <c r="A35" s="28"/>
      <c r="B35" s="97"/>
      <c r="C35" s="38"/>
      <c r="D35" s="247"/>
      <c r="E35" s="80"/>
      <c r="F35" s="275"/>
      <c r="G35" s="38"/>
      <c r="H35" s="180"/>
      <c r="I35" s="37"/>
      <c r="J35" s="37"/>
      <c r="K35" s="37"/>
      <c r="L35" s="37"/>
      <c r="M35" s="37"/>
      <c r="N35" s="151"/>
      <c r="O35" s="37"/>
      <c r="P35" s="37"/>
      <c r="Q35" s="37"/>
      <c r="R35" s="37"/>
      <c r="S35" s="37"/>
      <c r="T35" s="37"/>
      <c r="U35" s="37"/>
      <c r="V35" s="37"/>
      <c r="W35" s="284"/>
      <c r="X35" s="284"/>
      <c r="Y35" s="37"/>
      <c r="Z35" s="94"/>
      <c r="AA35" s="209"/>
    </row>
    <row r="36" spans="1:27" ht="12">
      <c r="A36" s="28"/>
      <c r="B36" s="97"/>
      <c r="C36" s="120"/>
      <c r="D36" s="279"/>
      <c r="E36" s="280"/>
      <c r="F36" s="281"/>
      <c r="G36" s="120"/>
      <c r="H36" s="252"/>
      <c r="I36" s="142"/>
      <c r="J36" s="142"/>
      <c r="K36" s="142"/>
      <c r="L36" s="142"/>
      <c r="M36" s="142"/>
      <c r="N36" s="157"/>
      <c r="O36" s="142"/>
      <c r="P36" s="142"/>
      <c r="Q36" s="142"/>
      <c r="R36" s="142"/>
      <c r="S36" s="142"/>
      <c r="T36" s="142"/>
      <c r="U36" s="142"/>
      <c r="V36" s="142"/>
      <c r="W36" s="282"/>
      <c r="X36" s="282"/>
      <c r="Y36" s="142"/>
      <c r="Z36" s="158"/>
      <c r="AA36" s="285" t="s">
        <v>55</v>
      </c>
    </row>
    <row r="37" spans="1:27" ht="12">
      <c r="A37" s="28">
        <v>19</v>
      </c>
      <c r="B37" s="239" t="s">
        <v>359</v>
      </c>
      <c r="C37" s="38" t="s">
        <v>77</v>
      </c>
      <c r="D37" s="247" t="s">
        <v>45</v>
      </c>
      <c r="E37" s="66" t="s">
        <v>360</v>
      </c>
      <c r="F37" s="270" t="s">
        <v>361</v>
      </c>
      <c r="G37" s="38" t="s">
        <v>318</v>
      </c>
      <c r="H37" s="180" t="s">
        <v>319</v>
      </c>
      <c r="I37" s="37" t="s">
        <v>45</v>
      </c>
      <c r="J37" s="37" t="s">
        <v>45</v>
      </c>
      <c r="K37" s="37" t="s">
        <v>45</v>
      </c>
      <c r="L37" s="37" t="s">
        <v>45</v>
      </c>
      <c r="M37" s="37" t="s">
        <v>45</v>
      </c>
      <c r="N37" s="151" t="s">
        <v>45</v>
      </c>
      <c r="O37" s="37" t="s">
        <v>45</v>
      </c>
      <c r="P37" s="37" t="s">
        <v>45</v>
      </c>
      <c r="Q37" s="37" t="s">
        <v>45</v>
      </c>
      <c r="R37" s="37">
        <v>2001</v>
      </c>
      <c r="S37" s="37" t="s">
        <v>45</v>
      </c>
      <c r="T37" s="37" t="s">
        <v>45</v>
      </c>
      <c r="U37" s="37" t="s">
        <v>45</v>
      </c>
      <c r="V37" s="37" t="s">
        <v>45</v>
      </c>
      <c r="W37" s="284" t="s">
        <v>45</v>
      </c>
      <c r="X37" s="286" t="s">
        <v>362</v>
      </c>
      <c r="Y37" s="244" t="s">
        <v>363</v>
      </c>
      <c r="Z37" s="94" t="s">
        <v>45</v>
      </c>
      <c r="AA37" s="248"/>
    </row>
    <row r="38" spans="1:27" ht="12">
      <c r="A38" s="28"/>
      <c r="B38" s="97" t="s">
        <v>364</v>
      </c>
      <c r="C38" s="38" t="s">
        <v>365</v>
      </c>
      <c r="D38" s="247"/>
      <c r="E38" s="66"/>
      <c r="F38" s="270"/>
      <c r="G38" s="38"/>
      <c r="H38" s="180"/>
      <c r="I38" s="37"/>
      <c r="J38" s="37"/>
      <c r="K38" s="37"/>
      <c r="L38" s="37"/>
      <c r="M38" s="37"/>
      <c r="N38" s="151"/>
      <c r="O38" s="37"/>
      <c r="P38" s="38"/>
      <c r="Q38" s="37"/>
      <c r="R38" s="37"/>
      <c r="S38" s="37"/>
      <c r="T38" s="37"/>
      <c r="U38" s="37"/>
      <c r="V38" s="37"/>
      <c r="W38" s="284"/>
      <c r="X38" s="286"/>
      <c r="Y38" s="244"/>
      <c r="Z38" s="94"/>
      <c r="AA38" s="248"/>
    </row>
    <row r="39" spans="1:27" ht="12">
      <c r="A39" s="28"/>
      <c r="B39" s="97"/>
      <c r="C39" s="38" t="s">
        <v>77</v>
      </c>
      <c r="D39" s="247"/>
      <c r="E39" s="80"/>
      <c r="F39" s="270"/>
      <c r="G39" s="38"/>
      <c r="H39" s="180"/>
      <c r="I39" s="37"/>
      <c r="J39" s="37"/>
      <c r="K39" s="37"/>
      <c r="L39" s="37"/>
      <c r="M39" s="37"/>
      <c r="N39" s="151"/>
      <c r="O39" s="37"/>
      <c r="P39" s="38"/>
      <c r="Q39" s="37"/>
      <c r="R39" s="37"/>
      <c r="S39" s="37"/>
      <c r="T39" s="37"/>
      <c r="U39" s="37"/>
      <c r="V39" s="37"/>
      <c r="W39" s="284"/>
      <c r="X39" s="286"/>
      <c r="Y39" s="244"/>
      <c r="Z39" s="94"/>
      <c r="AA39" s="248"/>
    </row>
    <row r="40" spans="1:27" ht="12">
      <c r="A40" s="28"/>
      <c r="B40" s="97" t="s">
        <v>366</v>
      </c>
      <c r="C40" s="94"/>
      <c r="D40" s="247"/>
      <c r="E40" s="80"/>
      <c r="F40" s="270"/>
      <c r="G40" s="38"/>
      <c r="H40" s="180"/>
      <c r="I40" s="37"/>
      <c r="J40" s="37"/>
      <c r="K40" s="37"/>
      <c r="L40" s="37"/>
      <c r="M40" s="37"/>
      <c r="N40" s="151"/>
      <c r="O40" s="38"/>
      <c r="Q40" s="37"/>
      <c r="R40" s="37"/>
      <c r="S40" s="37"/>
      <c r="T40" s="37"/>
      <c r="U40" s="37"/>
      <c r="V40" s="37"/>
      <c r="W40" s="284"/>
      <c r="X40" s="286"/>
      <c r="Y40" s="244"/>
      <c r="Z40" s="94"/>
      <c r="AA40" s="248"/>
    </row>
    <row r="41" spans="1:27" ht="12">
      <c r="A41" s="28"/>
      <c r="B41" s="138"/>
      <c r="C41" s="120"/>
      <c r="D41" s="279"/>
      <c r="E41" s="280"/>
      <c r="F41" s="281"/>
      <c r="G41" s="142"/>
      <c r="H41" s="158"/>
      <c r="I41" s="287"/>
      <c r="J41" s="282"/>
      <c r="K41" s="252"/>
      <c r="L41" s="142"/>
      <c r="M41" s="142"/>
      <c r="N41" s="157"/>
      <c r="O41" s="288"/>
      <c r="P41" s="288"/>
      <c r="Q41" s="142"/>
      <c r="R41" s="142"/>
      <c r="S41" s="142"/>
      <c r="T41" s="142"/>
      <c r="U41" s="142"/>
      <c r="V41" s="142"/>
      <c r="W41" s="282"/>
      <c r="X41" s="286"/>
      <c r="Y41" s="289" t="s">
        <v>55</v>
      </c>
      <c r="Z41" s="158"/>
      <c r="AA41" s="253"/>
    </row>
    <row r="42" spans="1:27" ht="21.75">
      <c r="A42" s="28">
        <v>20</v>
      </c>
      <c r="B42" s="239" t="s">
        <v>359</v>
      </c>
      <c r="C42" s="37" t="s">
        <v>77</v>
      </c>
      <c r="D42" s="290" t="s">
        <v>367</v>
      </c>
      <c r="E42" s="80" t="s">
        <v>368</v>
      </c>
      <c r="F42" s="270" t="s">
        <v>369</v>
      </c>
      <c r="G42" s="37" t="s">
        <v>318</v>
      </c>
      <c r="H42" s="38" t="s">
        <v>319</v>
      </c>
      <c r="I42" s="37" t="s">
        <v>45</v>
      </c>
      <c r="J42" s="37" t="s">
        <v>45</v>
      </c>
      <c r="K42" s="37" t="s">
        <v>45</v>
      </c>
      <c r="L42" s="37" t="s">
        <v>318</v>
      </c>
      <c r="M42" s="37" t="s">
        <v>318</v>
      </c>
      <c r="N42" s="151" t="s">
        <v>319</v>
      </c>
      <c r="O42" s="37" t="s">
        <v>45</v>
      </c>
      <c r="P42" s="38" t="s">
        <v>45</v>
      </c>
      <c r="Q42" s="37" t="s">
        <v>45</v>
      </c>
      <c r="R42" s="37" t="s">
        <v>370</v>
      </c>
      <c r="S42" s="37" t="s">
        <v>45</v>
      </c>
      <c r="T42" s="37" t="s">
        <v>45</v>
      </c>
      <c r="U42" s="86" t="s">
        <v>371</v>
      </c>
      <c r="V42" s="86" t="s">
        <v>372</v>
      </c>
      <c r="W42" s="284" t="s">
        <v>45</v>
      </c>
      <c r="X42" s="291" t="s">
        <v>373</v>
      </c>
      <c r="Y42" s="292" t="s">
        <v>45</v>
      </c>
      <c r="Z42" s="293" t="s">
        <v>55</v>
      </c>
      <c r="AA42" s="248"/>
    </row>
    <row r="43" spans="1:27" ht="12">
      <c r="A43" s="28"/>
      <c r="B43" s="97" t="s">
        <v>364</v>
      </c>
      <c r="C43" s="37" t="s">
        <v>365</v>
      </c>
      <c r="D43" s="294"/>
      <c r="E43" s="80"/>
      <c r="F43" s="270"/>
      <c r="G43" s="38"/>
      <c r="H43" s="180"/>
      <c r="I43" s="37"/>
      <c r="J43" s="37"/>
      <c r="K43" s="37"/>
      <c r="L43" s="37"/>
      <c r="M43" s="37"/>
      <c r="N43" s="151"/>
      <c r="O43" s="37"/>
      <c r="P43" s="94"/>
      <c r="Q43" s="37"/>
      <c r="R43" s="37" t="s">
        <v>374</v>
      </c>
      <c r="S43" s="37"/>
      <c r="T43" s="37"/>
      <c r="U43" s="86"/>
      <c r="V43" s="86"/>
      <c r="W43" s="284"/>
      <c r="X43" s="295"/>
      <c r="Y43" s="152"/>
      <c r="Z43" s="296"/>
      <c r="AA43" s="248"/>
    </row>
    <row r="44" spans="1:27" ht="84.75">
      <c r="A44" s="28"/>
      <c r="B44" s="97" t="s">
        <v>375</v>
      </c>
      <c r="C44" s="37" t="s">
        <v>77</v>
      </c>
      <c r="D44" s="294"/>
      <c r="E44" s="80"/>
      <c r="F44" s="270"/>
      <c r="G44" s="38"/>
      <c r="H44" s="180"/>
      <c r="I44" s="37"/>
      <c r="J44" s="37"/>
      <c r="K44" s="37"/>
      <c r="L44" s="37"/>
      <c r="M44" s="37"/>
      <c r="N44" s="37"/>
      <c r="O44" s="37"/>
      <c r="P44" s="37"/>
      <c r="Q44" s="37"/>
      <c r="R44" s="37"/>
      <c r="S44" s="37"/>
      <c r="T44" s="37"/>
      <c r="U44" s="86"/>
      <c r="V44" s="86"/>
      <c r="W44" s="284"/>
      <c r="X44" s="295"/>
      <c r="Y44" s="152"/>
      <c r="Z44" s="97" t="s">
        <v>200</v>
      </c>
      <c r="AA44" s="248"/>
    </row>
    <row r="45" spans="1:27" ht="12">
      <c r="A45" s="28"/>
      <c r="B45" s="97" t="s">
        <v>376</v>
      </c>
      <c r="C45" s="37" t="s">
        <v>77</v>
      </c>
      <c r="D45" s="294"/>
      <c r="E45" s="80"/>
      <c r="F45" s="270"/>
      <c r="G45" s="38"/>
      <c r="H45" s="180"/>
      <c r="I45" s="37"/>
      <c r="J45" s="37"/>
      <c r="K45" s="37"/>
      <c r="L45" s="37"/>
      <c r="M45" s="37"/>
      <c r="N45" s="151"/>
      <c r="O45" s="37"/>
      <c r="P45" s="37"/>
      <c r="Q45" s="37"/>
      <c r="R45" s="37"/>
      <c r="S45" s="37"/>
      <c r="T45" s="37"/>
      <c r="U45" s="86"/>
      <c r="V45" s="86"/>
      <c r="W45" s="284"/>
      <c r="X45" s="295"/>
      <c r="Y45" s="152"/>
      <c r="Z45" s="297"/>
      <c r="AA45" s="248"/>
    </row>
    <row r="46" spans="1:27" ht="12.75" customHeight="1">
      <c r="A46" s="28">
        <v>21</v>
      </c>
      <c r="B46" s="239" t="s">
        <v>377</v>
      </c>
      <c r="C46" s="67" t="s">
        <v>219</v>
      </c>
      <c r="D46" s="290" t="s">
        <v>378</v>
      </c>
      <c r="E46" s="66" t="s">
        <v>379</v>
      </c>
      <c r="F46" s="270" t="s">
        <v>380</v>
      </c>
      <c r="G46" s="86" t="s">
        <v>45</v>
      </c>
      <c r="H46" s="242" t="s">
        <v>45</v>
      </c>
      <c r="I46" s="67" t="s">
        <v>45</v>
      </c>
      <c r="J46" s="67" t="s">
        <v>45</v>
      </c>
      <c r="K46" s="67" t="s">
        <v>45</v>
      </c>
      <c r="L46" s="67" t="s">
        <v>45</v>
      </c>
      <c r="M46" s="67" t="s">
        <v>45</v>
      </c>
      <c r="N46" s="244" t="s">
        <v>45</v>
      </c>
      <c r="O46" s="67" t="s">
        <v>45</v>
      </c>
      <c r="P46" s="67" t="s">
        <v>45</v>
      </c>
      <c r="Q46" s="67" t="s">
        <v>45</v>
      </c>
      <c r="R46" s="67" t="s">
        <v>45</v>
      </c>
      <c r="S46" s="67" t="s">
        <v>45</v>
      </c>
      <c r="T46" s="67" t="s">
        <v>45</v>
      </c>
      <c r="U46" s="67" t="s">
        <v>45</v>
      </c>
      <c r="V46" s="67" t="s">
        <v>45</v>
      </c>
      <c r="W46" s="67" t="s">
        <v>45</v>
      </c>
      <c r="X46" s="67" t="s">
        <v>45</v>
      </c>
      <c r="Y46" s="86" t="s">
        <v>45</v>
      </c>
      <c r="Z46" s="298" t="s">
        <v>45</v>
      </c>
      <c r="AA46" s="299"/>
    </row>
    <row r="47" spans="1:27" ht="12">
      <c r="A47" s="28"/>
      <c r="B47" s="97" t="s">
        <v>381</v>
      </c>
      <c r="C47" s="37" t="s">
        <v>219</v>
      </c>
      <c r="D47" s="290"/>
      <c r="E47" s="80"/>
      <c r="F47" s="270"/>
      <c r="G47" s="38"/>
      <c r="H47" s="180"/>
      <c r="I47" s="37"/>
      <c r="J47" s="37"/>
      <c r="K47" s="37"/>
      <c r="L47" s="37"/>
      <c r="M47" s="37"/>
      <c r="N47" s="151"/>
      <c r="O47" s="37"/>
      <c r="P47" s="37"/>
      <c r="Q47" s="37"/>
      <c r="R47" s="37"/>
      <c r="S47" s="37"/>
      <c r="T47" s="37"/>
      <c r="U47" s="37"/>
      <c r="V47" s="37"/>
      <c r="W47" s="284"/>
      <c r="X47" s="295"/>
      <c r="Y47" s="152"/>
      <c r="Z47" s="297"/>
      <c r="AA47" s="248"/>
    </row>
    <row r="48" spans="1:27" ht="12">
      <c r="A48" s="28"/>
      <c r="B48" s="97"/>
      <c r="C48" s="37"/>
      <c r="D48" s="294"/>
      <c r="E48" s="80"/>
      <c r="F48" s="275"/>
      <c r="G48" s="38"/>
      <c r="H48" s="180"/>
      <c r="I48" s="37"/>
      <c r="J48" s="37"/>
      <c r="K48" s="37"/>
      <c r="L48" s="37"/>
      <c r="M48" s="37"/>
      <c r="N48" s="151"/>
      <c r="O48" s="37"/>
      <c r="P48" s="37"/>
      <c r="Q48" s="37"/>
      <c r="R48" s="37"/>
      <c r="S48" s="37"/>
      <c r="T48" s="37"/>
      <c r="U48" s="37"/>
      <c r="V48" s="37"/>
      <c r="W48" s="284"/>
      <c r="X48" s="295"/>
      <c r="Y48" s="152"/>
      <c r="Z48" s="297"/>
      <c r="AA48" s="248"/>
    </row>
    <row r="49" spans="1:27" ht="12">
      <c r="A49" s="28"/>
      <c r="B49" s="300"/>
      <c r="C49" s="120"/>
      <c r="D49" s="294"/>
      <c r="E49" s="266"/>
      <c r="F49" s="275"/>
      <c r="G49" s="38"/>
      <c r="H49" s="180"/>
      <c r="I49" s="37"/>
      <c r="J49" s="37"/>
      <c r="K49" s="37"/>
      <c r="L49" s="37"/>
      <c r="M49" s="37"/>
      <c r="N49" s="151"/>
      <c r="O49" s="37"/>
      <c r="P49" s="37"/>
      <c r="Q49" s="37"/>
      <c r="R49" s="37"/>
      <c r="S49" s="37"/>
      <c r="T49" s="37"/>
      <c r="U49" s="37"/>
      <c r="V49" s="37"/>
      <c r="W49" s="284"/>
      <c r="X49" s="295"/>
      <c r="Y49" s="152"/>
      <c r="Z49" s="296"/>
      <c r="AA49" s="248"/>
    </row>
    <row r="50" spans="1:27" ht="12">
      <c r="A50" s="28">
        <v>22</v>
      </c>
      <c r="B50" s="301" t="s">
        <v>382</v>
      </c>
      <c r="C50" s="86" t="s">
        <v>383</v>
      </c>
      <c r="D50" s="290" t="s">
        <v>384</v>
      </c>
      <c r="E50" s="85" t="s">
        <v>385</v>
      </c>
      <c r="F50" s="302" t="s">
        <v>386</v>
      </c>
      <c r="G50" s="86" t="s">
        <v>319</v>
      </c>
      <c r="H50" s="242" t="s">
        <v>318</v>
      </c>
      <c r="I50" s="67" t="s">
        <v>45</v>
      </c>
      <c r="J50" s="67" t="s">
        <v>45</v>
      </c>
      <c r="K50" s="67" t="s">
        <v>45</v>
      </c>
      <c r="L50" s="67" t="s">
        <v>45</v>
      </c>
      <c r="M50" s="67" t="s">
        <v>45</v>
      </c>
      <c r="N50" s="244" t="s">
        <v>45</v>
      </c>
      <c r="O50" s="67" t="s">
        <v>45</v>
      </c>
      <c r="P50" s="67" t="s">
        <v>45</v>
      </c>
      <c r="Q50" s="67" t="s">
        <v>45</v>
      </c>
      <c r="R50" s="67">
        <v>1994</v>
      </c>
      <c r="S50" s="67" t="s">
        <v>45</v>
      </c>
      <c r="T50" s="67" t="s">
        <v>45</v>
      </c>
      <c r="U50" s="67" t="s">
        <v>45</v>
      </c>
      <c r="V50" s="67" t="s">
        <v>45</v>
      </c>
      <c r="W50" s="67" t="s">
        <v>45</v>
      </c>
      <c r="X50" s="67" t="s">
        <v>45</v>
      </c>
      <c r="Y50" s="86" t="s">
        <v>45</v>
      </c>
      <c r="Z50" s="293" t="s">
        <v>55</v>
      </c>
      <c r="AA50" s="192" t="s">
        <v>387</v>
      </c>
    </row>
    <row r="51" spans="1:27" ht="12">
      <c r="A51" s="28"/>
      <c r="B51" s="300"/>
      <c r="C51" s="38"/>
      <c r="D51" s="294"/>
      <c r="E51" s="266"/>
      <c r="F51" s="302"/>
      <c r="G51" s="38"/>
      <c r="H51" s="180"/>
      <c r="I51" s="37"/>
      <c r="J51" s="37"/>
      <c r="K51" s="37"/>
      <c r="L51" s="37"/>
      <c r="M51" s="37"/>
      <c r="N51" s="151"/>
      <c r="O51" s="37"/>
      <c r="P51" s="37"/>
      <c r="Q51" s="37"/>
      <c r="R51" s="37"/>
      <c r="S51" s="37"/>
      <c r="T51" s="37"/>
      <c r="U51" s="37"/>
      <c r="V51" s="37"/>
      <c r="W51" s="284"/>
      <c r="X51" s="295"/>
      <c r="Y51" s="152"/>
      <c r="Z51" s="296"/>
      <c r="AA51" s="192"/>
    </row>
    <row r="52" spans="1:27" ht="12">
      <c r="A52" s="28"/>
      <c r="B52" s="300"/>
      <c r="C52" s="37"/>
      <c r="D52" s="294"/>
      <c r="E52" s="266"/>
      <c r="F52" s="302"/>
      <c r="G52" s="38"/>
      <c r="H52" s="180"/>
      <c r="I52" s="37"/>
      <c r="J52" s="37"/>
      <c r="K52" s="37"/>
      <c r="L52" s="37"/>
      <c r="M52" s="37"/>
      <c r="N52" s="37"/>
      <c r="O52" s="37"/>
      <c r="P52" s="37"/>
      <c r="Q52" s="37"/>
      <c r="R52" s="37"/>
      <c r="S52" s="37"/>
      <c r="T52" s="37"/>
      <c r="U52" s="37"/>
      <c r="V52" s="37"/>
      <c r="W52" s="284"/>
      <c r="X52" s="295"/>
      <c r="Y52" s="152"/>
      <c r="Z52" s="296"/>
      <c r="AA52" s="192"/>
    </row>
    <row r="53" spans="1:27" ht="12">
      <c r="A53" s="28"/>
      <c r="B53" s="300"/>
      <c r="C53" s="37"/>
      <c r="D53" s="294"/>
      <c r="E53" s="266"/>
      <c r="F53" s="302"/>
      <c r="G53" s="38"/>
      <c r="H53" s="180"/>
      <c r="I53" s="37"/>
      <c r="J53" s="37"/>
      <c r="K53" s="37"/>
      <c r="L53" s="37"/>
      <c r="M53" s="37"/>
      <c r="N53" s="151"/>
      <c r="O53" s="37"/>
      <c r="P53" s="37"/>
      <c r="Q53" s="37"/>
      <c r="R53" s="37"/>
      <c r="S53" s="37"/>
      <c r="T53" s="37"/>
      <c r="U53" s="37"/>
      <c r="V53" s="37"/>
      <c r="W53" s="284"/>
      <c r="X53" s="295"/>
      <c r="Y53" s="152"/>
      <c r="Z53" s="296"/>
      <c r="AA53" s="192"/>
    </row>
    <row r="54" spans="1:27" ht="12">
      <c r="A54" s="28"/>
      <c r="B54" s="300"/>
      <c r="C54" s="37"/>
      <c r="D54" s="294"/>
      <c r="E54" s="266"/>
      <c r="F54" s="302"/>
      <c r="G54" s="38"/>
      <c r="H54" s="180"/>
      <c r="I54" s="37"/>
      <c r="J54" s="37"/>
      <c r="K54" s="37"/>
      <c r="L54" s="37"/>
      <c r="M54" s="37"/>
      <c r="N54" s="151"/>
      <c r="O54" s="37"/>
      <c r="P54" s="37"/>
      <c r="Q54" s="37"/>
      <c r="R54" s="37"/>
      <c r="S54" s="37"/>
      <c r="T54" s="37"/>
      <c r="U54" s="37"/>
      <c r="V54" s="37"/>
      <c r="W54" s="284"/>
      <c r="X54" s="295"/>
      <c r="Y54" s="154"/>
      <c r="Z54" s="94"/>
      <c r="AA54" s="209"/>
    </row>
    <row r="55" spans="1:27" ht="12">
      <c r="A55" s="28"/>
      <c r="B55" s="300"/>
      <c r="C55" s="37"/>
      <c r="D55" s="294"/>
      <c r="E55" s="266"/>
      <c r="F55" s="302"/>
      <c r="G55" s="38"/>
      <c r="H55" s="180"/>
      <c r="I55" s="37"/>
      <c r="J55" s="37"/>
      <c r="K55" s="37"/>
      <c r="L55" s="37"/>
      <c r="M55" s="37"/>
      <c r="N55" s="151"/>
      <c r="O55" s="37"/>
      <c r="P55" s="37"/>
      <c r="Q55" s="37"/>
      <c r="R55" s="37"/>
      <c r="S55" s="37"/>
      <c r="T55" s="37"/>
      <c r="U55" s="37"/>
      <c r="V55" s="37"/>
      <c r="W55" s="284"/>
      <c r="X55" s="295"/>
      <c r="Y55" s="154"/>
      <c r="Z55" s="94"/>
      <c r="AA55" s="209"/>
    </row>
    <row r="56" spans="1:27" ht="12">
      <c r="A56" s="28">
        <v>23</v>
      </c>
      <c r="B56" s="301" t="s">
        <v>382</v>
      </c>
      <c r="C56" s="67" t="s">
        <v>383</v>
      </c>
      <c r="D56" s="290" t="s">
        <v>388</v>
      </c>
      <c r="E56" s="85" t="s">
        <v>385</v>
      </c>
      <c r="F56" s="270" t="s">
        <v>389</v>
      </c>
      <c r="G56" s="86" t="s">
        <v>319</v>
      </c>
      <c r="H56" s="242" t="s">
        <v>318</v>
      </c>
      <c r="I56" s="67" t="s">
        <v>45</v>
      </c>
      <c r="J56" s="67" t="s">
        <v>45</v>
      </c>
      <c r="K56" s="67" t="s">
        <v>45</v>
      </c>
      <c r="L56" s="67" t="s">
        <v>45</v>
      </c>
      <c r="M56" s="67" t="s">
        <v>45</v>
      </c>
      <c r="N56" s="244" t="s">
        <v>45</v>
      </c>
      <c r="O56" s="86" t="s">
        <v>390</v>
      </c>
      <c r="P56" s="244" t="s">
        <v>45</v>
      </c>
      <c r="Q56" s="67" t="s">
        <v>45</v>
      </c>
      <c r="R56" s="67">
        <v>1994</v>
      </c>
      <c r="S56" s="67" t="s">
        <v>45</v>
      </c>
      <c r="T56" s="67" t="s">
        <v>45</v>
      </c>
      <c r="U56" s="67" t="s">
        <v>45</v>
      </c>
      <c r="V56" s="67" t="s">
        <v>45</v>
      </c>
      <c r="W56" s="125" t="s">
        <v>45</v>
      </c>
      <c r="X56" s="125" t="s">
        <v>45</v>
      </c>
      <c r="Y56" s="303" t="s">
        <v>45</v>
      </c>
      <c r="Z56" s="304" t="s">
        <v>55</v>
      </c>
      <c r="AA56" s="192"/>
    </row>
    <row r="57" spans="1:27" ht="12">
      <c r="A57" s="28"/>
      <c r="B57" s="300"/>
      <c r="C57" s="37"/>
      <c r="D57" s="294"/>
      <c r="E57" s="266"/>
      <c r="F57" s="270"/>
      <c r="G57" s="38"/>
      <c r="H57" s="180"/>
      <c r="I57" s="37"/>
      <c r="J57" s="37"/>
      <c r="K57" s="37"/>
      <c r="L57" s="37"/>
      <c r="M57" s="37"/>
      <c r="N57" s="151"/>
      <c r="O57" s="86"/>
      <c r="P57" s="151"/>
      <c r="Q57" s="37"/>
      <c r="R57" s="37"/>
      <c r="S57" s="37"/>
      <c r="T57" s="37"/>
      <c r="U57" s="37"/>
      <c r="V57" s="37"/>
      <c r="W57" s="284"/>
      <c r="X57" s="295"/>
      <c r="Y57" s="154"/>
      <c r="Z57" s="94"/>
      <c r="AA57" s="209"/>
    </row>
    <row r="58" spans="1:27" ht="12">
      <c r="A58" s="28"/>
      <c r="B58" s="300"/>
      <c r="C58" s="37"/>
      <c r="D58" s="294"/>
      <c r="E58" s="266"/>
      <c r="F58" s="270"/>
      <c r="G58" s="38"/>
      <c r="H58" s="180"/>
      <c r="I58" s="37"/>
      <c r="J58" s="37"/>
      <c r="K58" s="37"/>
      <c r="L58" s="37"/>
      <c r="M58" s="37"/>
      <c r="N58" s="151"/>
      <c r="O58" s="86"/>
      <c r="P58" s="151"/>
      <c r="Q58" s="37"/>
      <c r="R58" s="37"/>
      <c r="S58" s="37"/>
      <c r="T58" s="37"/>
      <c r="U58" s="37"/>
      <c r="V58" s="37"/>
      <c r="W58" s="284"/>
      <c r="X58" s="295"/>
      <c r="Y58" s="154"/>
      <c r="Z58" s="94"/>
      <c r="AA58" s="209"/>
    </row>
    <row r="59" spans="1:27" ht="12">
      <c r="A59" s="28"/>
      <c r="B59" s="300"/>
      <c r="C59" s="37"/>
      <c r="D59" s="294"/>
      <c r="E59" s="266"/>
      <c r="F59" s="275"/>
      <c r="G59" s="38"/>
      <c r="H59" s="180"/>
      <c r="I59" s="37"/>
      <c r="J59" s="37"/>
      <c r="K59" s="37"/>
      <c r="L59" s="37"/>
      <c r="M59" s="37"/>
      <c r="N59" s="151"/>
      <c r="O59" s="86"/>
      <c r="P59" s="151"/>
      <c r="Q59" s="37"/>
      <c r="R59" s="37"/>
      <c r="S59" s="37"/>
      <c r="T59" s="37"/>
      <c r="U59" s="37"/>
      <c r="V59" s="37"/>
      <c r="W59" s="284"/>
      <c r="X59" s="295"/>
      <c r="Y59" s="154"/>
      <c r="Z59" s="94"/>
      <c r="AA59" s="209"/>
    </row>
    <row r="60" spans="1:27" ht="12.75" customHeight="1">
      <c r="A60" s="211">
        <v>24</v>
      </c>
      <c r="B60" s="301" t="s">
        <v>391</v>
      </c>
      <c r="C60" s="67" t="s">
        <v>257</v>
      </c>
      <c r="D60" s="290" t="s">
        <v>392</v>
      </c>
      <c r="E60" s="66" t="s">
        <v>393</v>
      </c>
      <c r="F60" s="241" t="s">
        <v>394</v>
      </c>
      <c r="G60" s="86" t="s">
        <v>319</v>
      </c>
      <c r="H60" s="242" t="s">
        <v>319</v>
      </c>
      <c r="I60" s="67" t="s">
        <v>45</v>
      </c>
      <c r="J60" s="67" t="s">
        <v>45</v>
      </c>
      <c r="K60" s="67" t="s">
        <v>45</v>
      </c>
      <c r="L60" s="67" t="s">
        <v>319</v>
      </c>
      <c r="M60" s="67" t="s">
        <v>318</v>
      </c>
      <c r="N60" s="244" t="s">
        <v>318</v>
      </c>
      <c r="O60" s="305" t="s">
        <v>45</v>
      </c>
      <c r="P60" s="67" t="s">
        <v>45</v>
      </c>
      <c r="Q60" s="67" t="s">
        <v>45</v>
      </c>
      <c r="R60" s="67">
        <v>1998</v>
      </c>
      <c r="S60" s="67" t="s">
        <v>45</v>
      </c>
      <c r="T60" s="67" t="s">
        <v>45</v>
      </c>
      <c r="U60" s="67" t="s">
        <v>45</v>
      </c>
      <c r="V60" s="67" t="s">
        <v>45</v>
      </c>
      <c r="W60" s="305" t="s">
        <v>45</v>
      </c>
      <c r="X60" s="125" t="s">
        <v>45</v>
      </c>
      <c r="Y60" s="303" t="s">
        <v>45</v>
      </c>
      <c r="Z60" s="306" t="s">
        <v>45</v>
      </c>
      <c r="AA60" s="192"/>
    </row>
    <row r="61" spans="1:27" ht="12">
      <c r="A61" s="211"/>
      <c r="B61" s="300"/>
      <c r="C61" s="37"/>
      <c r="D61" s="290"/>
      <c r="E61" s="66"/>
      <c r="F61" s="241"/>
      <c r="G61" s="38"/>
      <c r="H61" s="180"/>
      <c r="I61" s="37"/>
      <c r="J61" s="37"/>
      <c r="K61" s="37"/>
      <c r="L61" s="37"/>
      <c r="M61" s="37"/>
      <c r="N61" s="151"/>
      <c r="O61" s="284"/>
      <c r="P61" s="37"/>
      <c r="Q61" s="37"/>
      <c r="R61" s="37"/>
      <c r="S61" s="37"/>
      <c r="T61" s="37"/>
      <c r="U61" s="37"/>
      <c r="V61" s="37"/>
      <c r="W61" s="284"/>
      <c r="X61" s="295"/>
      <c r="Y61" s="154"/>
      <c r="Z61" s="94"/>
      <c r="AA61" s="209"/>
    </row>
    <row r="62" spans="1:27" ht="12">
      <c r="A62" s="211"/>
      <c r="B62" s="300"/>
      <c r="C62" s="37"/>
      <c r="D62" s="294"/>
      <c r="E62" s="66"/>
      <c r="F62" s="241"/>
      <c r="G62" s="38"/>
      <c r="H62" s="180"/>
      <c r="I62" s="37"/>
      <c r="J62" s="37"/>
      <c r="K62" s="37"/>
      <c r="L62" s="37"/>
      <c r="M62" s="37"/>
      <c r="N62" s="151"/>
      <c r="O62" s="284"/>
      <c r="P62" s="37"/>
      <c r="Q62" s="37"/>
      <c r="R62" s="37"/>
      <c r="S62" s="37"/>
      <c r="T62" s="37"/>
      <c r="U62" s="37"/>
      <c r="V62" s="37"/>
      <c r="W62" s="284"/>
      <c r="X62" s="295"/>
      <c r="Y62" s="154"/>
      <c r="Z62" s="94"/>
      <c r="AA62" s="209"/>
    </row>
    <row r="63" spans="1:27" ht="12">
      <c r="A63" s="211">
        <v>25</v>
      </c>
      <c r="B63" s="307" t="s">
        <v>364</v>
      </c>
      <c r="C63" s="67" t="s">
        <v>77</v>
      </c>
      <c r="D63" s="290" t="s">
        <v>395</v>
      </c>
      <c r="E63" s="66" t="s">
        <v>396</v>
      </c>
      <c r="F63" s="241" t="s">
        <v>397</v>
      </c>
      <c r="G63" s="86" t="s">
        <v>318</v>
      </c>
      <c r="H63" s="242" t="s">
        <v>319</v>
      </c>
      <c r="I63" s="86" t="s">
        <v>45</v>
      </c>
      <c r="J63" s="86" t="s">
        <v>45</v>
      </c>
      <c r="K63" s="86" t="s">
        <v>45</v>
      </c>
      <c r="L63" s="67" t="s">
        <v>319</v>
      </c>
      <c r="M63" s="67" t="s">
        <v>318</v>
      </c>
      <c r="N63" s="244" t="s">
        <v>319</v>
      </c>
      <c r="O63" s="305" t="s">
        <v>45</v>
      </c>
      <c r="P63" s="67" t="s">
        <v>45</v>
      </c>
      <c r="Q63" s="67" t="s">
        <v>45</v>
      </c>
      <c r="R63" s="308" t="s">
        <v>398</v>
      </c>
      <c r="S63" s="67" t="s">
        <v>45</v>
      </c>
      <c r="T63" s="67" t="s">
        <v>45</v>
      </c>
      <c r="U63" s="67" t="s">
        <v>45</v>
      </c>
      <c r="V63" s="67" t="s">
        <v>45</v>
      </c>
      <c r="W63" s="305" t="s">
        <v>45</v>
      </c>
      <c r="X63" s="125" t="s">
        <v>45</v>
      </c>
      <c r="Y63" s="303" t="s">
        <v>45</v>
      </c>
      <c r="Z63" s="306" t="s">
        <v>45</v>
      </c>
      <c r="AA63" s="192" t="s">
        <v>399</v>
      </c>
    </row>
    <row r="64" spans="1:27" ht="12">
      <c r="A64" s="211"/>
      <c r="B64" s="309"/>
      <c r="C64" s="37"/>
      <c r="D64" s="294"/>
      <c r="E64" s="266"/>
      <c r="F64" s="241"/>
      <c r="G64" s="38"/>
      <c r="H64" s="180"/>
      <c r="I64" s="37"/>
      <c r="J64" s="37"/>
      <c r="K64" s="37"/>
      <c r="L64" s="37"/>
      <c r="M64" s="37"/>
      <c r="N64" s="37"/>
      <c r="O64" s="284"/>
      <c r="P64" s="37"/>
      <c r="Q64" s="37"/>
      <c r="R64" s="37"/>
      <c r="S64" s="37"/>
      <c r="T64" s="37"/>
      <c r="U64" s="37"/>
      <c r="V64" s="37"/>
      <c r="W64" s="284"/>
      <c r="X64" s="295"/>
      <c r="Y64" s="154"/>
      <c r="Z64" s="94"/>
      <c r="AA64" s="192"/>
    </row>
    <row r="65" spans="1:27" ht="12">
      <c r="A65" s="211"/>
      <c r="B65" s="309"/>
      <c r="C65" s="37"/>
      <c r="D65" s="294"/>
      <c r="E65" s="266"/>
      <c r="F65" s="241"/>
      <c r="G65" s="38"/>
      <c r="H65" s="180"/>
      <c r="I65" s="37"/>
      <c r="J65" s="37"/>
      <c r="K65" s="37"/>
      <c r="L65" s="37"/>
      <c r="M65" s="37"/>
      <c r="N65" s="37"/>
      <c r="O65" s="284"/>
      <c r="P65" s="37"/>
      <c r="Q65" s="37"/>
      <c r="R65" s="37"/>
      <c r="S65" s="37"/>
      <c r="T65" s="37"/>
      <c r="U65" s="37"/>
      <c r="V65" s="37"/>
      <c r="W65" s="284"/>
      <c r="X65" s="295"/>
      <c r="Y65" s="154"/>
      <c r="Z65" s="94"/>
      <c r="AA65" s="192"/>
    </row>
    <row r="66" spans="1:29" ht="12.75" customHeight="1">
      <c r="A66" s="211">
        <v>26</v>
      </c>
      <c r="B66" s="301" t="s">
        <v>400</v>
      </c>
      <c r="C66" s="67" t="s">
        <v>286</v>
      </c>
      <c r="D66" s="290" t="s">
        <v>401</v>
      </c>
      <c r="E66" s="66" t="s">
        <v>402</v>
      </c>
      <c r="F66" s="270" t="s">
        <v>403</v>
      </c>
      <c r="G66" s="86" t="s">
        <v>318</v>
      </c>
      <c r="H66" s="242" t="s">
        <v>319</v>
      </c>
      <c r="I66" s="67" t="s">
        <v>45</v>
      </c>
      <c r="J66" s="67" t="s">
        <v>45</v>
      </c>
      <c r="K66" s="67" t="s">
        <v>45</v>
      </c>
      <c r="L66" s="67" t="s">
        <v>319</v>
      </c>
      <c r="M66" s="67" t="s">
        <v>404</v>
      </c>
      <c r="N66" s="67" t="s">
        <v>318</v>
      </c>
      <c r="O66" s="125" t="s">
        <v>45</v>
      </c>
      <c r="P66" s="67" t="s">
        <v>45</v>
      </c>
      <c r="Q66" s="67" t="s">
        <v>45</v>
      </c>
      <c r="R66" s="67" t="s">
        <v>45</v>
      </c>
      <c r="S66" s="67" t="s">
        <v>45</v>
      </c>
      <c r="T66" s="67" t="s">
        <v>45</v>
      </c>
      <c r="U66" s="67" t="s">
        <v>45</v>
      </c>
      <c r="V66" s="67" t="s">
        <v>45</v>
      </c>
      <c r="W66" s="67" t="s">
        <v>45</v>
      </c>
      <c r="X66" s="125" t="s">
        <v>45</v>
      </c>
      <c r="Y66" s="303" t="s">
        <v>45</v>
      </c>
      <c r="Z66" s="310" t="s">
        <v>45</v>
      </c>
      <c r="AA66" s="259" t="s">
        <v>405</v>
      </c>
      <c r="AB66" s="311"/>
      <c r="AC66" s="9"/>
    </row>
    <row r="67" spans="1:29" ht="12">
      <c r="A67" s="211"/>
      <c r="B67" s="300" t="s">
        <v>406</v>
      </c>
      <c r="C67" s="37"/>
      <c r="D67" s="290"/>
      <c r="E67" s="66"/>
      <c r="F67" s="270"/>
      <c r="G67" s="38"/>
      <c r="H67" s="180"/>
      <c r="I67" s="37"/>
      <c r="J67" s="37"/>
      <c r="K67" s="37"/>
      <c r="L67" s="37"/>
      <c r="M67" s="37"/>
      <c r="N67" s="37"/>
      <c r="O67" s="295"/>
      <c r="P67" s="37"/>
      <c r="Q67" s="37"/>
      <c r="R67" s="37"/>
      <c r="S67" s="37"/>
      <c r="T67" s="37"/>
      <c r="U67" s="37"/>
      <c r="V67" s="37"/>
      <c r="W67" s="295"/>
      <c r="X67" s="295"/>
      <c r="Y67" s="154"/>
      <c r="Z67" s="312"/>
      <c r="AA67" s="259"/>
      <c r="AB67" s="311"/>
      <c r="AC67" s="9"/>
    </row>
    <row r="68" spans="1:29" ht="12">
      <c r="A68" s="211"/>
      <c r="B68" s="300" t="s">
        <v>407</v>
      </c>
      <c r="C68" s="37"/>
      <c r="D68" s="294"/>
      <c r="E68" s="66"/>
      <c r="F68" s="270"/>
      <c r="G68" s="38"/>
      <c r="H68" s="180"/>
      <c r="I68" s="37"/>
      <c r="J68" s="37"/>
      <c r="K68" s="37"/>
      <c r="L68" s="37"/>
      <c r="M68" s="37"/>
      <c r="N68" s="37"/>
      <c r="O68" s="295"/>
      <c r="P68" s="37"/>
      <c r="Q68" s="37"/>
      <c r="R68" s="37"/>
      <c r="S68" s="37"/>
      <c r="T68" s="37"/>
      <c r="U68" s="37"/>
      <c r="V68" s="37"/>
      <c r="W68" s="295"/>
      <c r="X68" s="295"/>
      <c r="Y68" s="154"/>
      <c r="Z68" s="312"/>
      <c r="AA68" s="313"/>
      <c r="AB68" s="311"/>
      <c r="AC68" s="9"/>
    </row>
    <row r="69" spans="1:27" ht="12.75" customHeight="1">
      <c r="A69" s="211">
        <v>27</v>
      </c>
      <c r="B69" s="301" t="s">
        <v>408</v>
      </c>
      <c r="C69" s="67" t="s">
        <v>257</v>
      </c>
      <c r="D69" s="314" t="s">
        <v>409</v>
      </c>
      <c r="E69" s="202" t="s">
        <v>393</v>
      </c>
      <c r="F69" s="241" t="s">
        <v>410</v>
      </c>
      <c r="G69" s="86" t="s">
        <v>45</v>
      </c>
      <c r="H69" s="86" t="s">
        <v>45</v>
      </c>
      <c r="I69" s="86" t="s">
        <v>45</v>
      </c>
      <c r="J69" s="86" t="s">
        <v>45</v>
      </c>
      <c r="K69" s="86" t="s">
        <v>45</v>
      </c>
      <c r="L69" s="86" t="s">
        <v>45</v>
      </c>
      <c r="M69" s="67" t="s">
        <v>319</v>
      </c>
      <c r="N69" s="67" t="s">
        <v>45</v>
      </c>
      <c r="O69" s="67" t="s">
        <v>45</v>
      </c>
      <c r="P69" s="67" t="s">
        <v>45</v>
      </c>
      <c r="Q69" s="67" t="s">
        <v>45</v>
      </c>
      <c r="R69" s="67">
        <v>1998</v>
      </c>
      <c r="S69" s="67" t="s">
        <v>45</v>
      </c>
      <c r="T69" s="67" t="s">
        <v>45</v>
      </c>
      <c r="U69" s="67" t="s">
        <v>45</v>
      </c>
      <c r="V69" s="67" t="s">
        <v>45</v>
      </c>
      <c r="W69" s="67" t="s">
        <v>45</v>
      </c>
      <c r="X69" s="67" t="s">
        <v>45</v>
      </c>
      <c r="Y69" s="67" t="s">
        <v>45</v>
      </c>
      <c r="Z69" s="86" t="s">
        <v>45</v>
      </c>
      <c r="AA69" s="192" t="s">
        <v>411</v>
      </c>
    </row>
    <row r="70" spans="1:27" ht="12">
      <c r="A70" s="211"/>
      <c r="B70" s="315"/>
      <c r="C70" s="37"/>
      <c r="D70" s="314"/>
      <c r="E70" s="202"/>
      <c r="F70" s="241"/>
      <c r="G70" s="38"/>
      <c r="H70" s="180"/>
      <c r="I70" s="37"/>
      <c r="J70" s="37"/>
      <c r="K70" s="37"/>
      <c r="L70" s="37"/>
      <c r="M70" s="37"/>
      <c r="N70" s="37"/>
      <c r="O70" s="37"/>
      <c r="P70" s="37"/>
      <c r="Q70" s="37"/>
      <c r="R70" s="37"/>
      <c r="S70" s="37"/>
      <c r="T70" s="37"/>
      <c r="U70" s="37"/>
      <c r="V70" s="37"/>
      <c r="W70" s="37"/>
      <c r="X70" s="37"/>
      <c r="Y70" s="37"/>
      <c r="Z70" s="38"/>
      <c r="AA70" s="192"/>
    </row>
    <row r="71" spans="1:27" ht="12">
      <c r="A71" s="211"/>
      <c r="B71" s="316"/>
      <c r="C71" s="142"/>
      <c r="D71" s="314"/>
      <c r="E71" s="202"/>
      <c r="F71" s="104"/>
      <c r="G71" s="120"/>
      <c r="H71" s="252"/>
      <c r="I71" s="142"/>
      <c r="J71" s="142"/>
      <c r="K71" s="142"/>
      <c r="L71" s="142"/>
      <c r="M71" s="142"/>
      <c r="N71" s="142"/>
      <c r="O71" s="142"/>
      <c r="P71" s="142"/>
      <c r="Q71" s="142"/>
      <c r="R71" s="142"/>
      <c r="S71" s="142"/>
      <c r="T71" s="142"/>
      <c r="U71" s="142"/>
      <c r="V71" s="142"/>
      <c r="W71" s="142"/>
      <c r="X71" s="142"/>
      <c r="Y71" s="142"/>
      <c r="Z71" s="120"/>
      <c r="AA71" s="210"/>
    </row>
    <row r="72" spans="1:27" ht="12.75" customHeight="1">
      <c r="A72" s="211">
        <v>28</v>
      </c>
      <c r="B72" s="301" t="s">
        <v>412</v>
      </c>
      <c r="C72" s="67" t="s">
        <v>413</v>
      </c>
      <c r="D72" s="290" t="s">
        <v>414</v>
      </c>
      <c r="E72" s="86" t="s">
        <v>45</v>
      </c>
      <c r="F72" s="258" t="s">
        <v>415</v>
      </c>
      <c r="G72" s="86" t="s">
        <v>45</v>
      </c>
      <c r="H72" s="86" t="s">
        <v>45</v>
      </c>
      <c r="I72" s="86" t="s">
        <v>45</v>
      </c>
      <c r="J72" s="86" t="s">
        <v>45</v>
      </c>
      <c r="K72" s="86" t="s">
        <v>45</v>
      </c>
      <c r="L72" s="86" t="s">
        <v>45</v>
      </c>
      <c r="M72" s="67" t="s">
        <v>45</v>
      </c>
      <c r="N72" s="67" t="s">
        <v>45</v>
      </c>
      <c r="O72" s="67" t="s">
        <v>45</v>
      </c>
      <c r="P72" s="67" t="s">
        <v>45</v>
      </c>
      <c r="Q72" s="67" t="s">
        <v>45</v>
      </c>
      <c r="R72" s="67">
        <v>2001</v>
      </c>
      <c r="S72" s="67" t="s">
        <v>45</v>
      </c>
      <c r="T72" s="67" t="s">
        <v>45</v>
      </c>
      <c r="U72" s="67" t="s">
        <v>45</v>
      </c>
      <c r="V72" s="67" t="s">
        <v>45</v>
      </c>
      <c r="W72" s="67" t="s">
        <v>45</v>
      </c>
      <c r="X72" s="67" t="s">
        <v>45</v>
      </c>
      <c r="Y72" s="67" t="s">
        <v>45</v>
      </c>
      <c r="Z72" s="86" t="s">
        <v>45</v>
      </c>
      <c r="AA72" s="259" t="s">
        <v>405</v>
      </c>
    </row>
    <row r="73" spans="1:27" ht="12">
      <c r="A73" s="211"/>
      <c r="B73" s="315"/>
      <c r="C73" s="37"/>
      <c r="D73" s="290"/>
      <c r="E73" s="266"/>
      <c r="F73" s="258"/>
      <c r="G73" s="38"/>
      <c r="H73" s="180"/>
      <c r="I73" s="37"/>
      <c r="J73" s="37"/>
      <c r="K73" s="37"/>
      <c r="L73" s="37"/>
      <c r="M73" s="37"/>
      <c r="N73" s="37"/>
      <c r="O73" s="37"/>
      <c r="P73" s="37"/>
      <c r="Q73" s="37"/>
      <c r="R73" s="37"/>
      <c r="S73" s="37"/>
      <c r="T73" s="37"/>
      <c r="U73" s="37"/>
      <c r="V73" s="37"/>
      <c r="W73" s="37"/>
      <c r="X73" s="37"/>
      <c r="Y73" s="37"/>
      <c r="Z73" s="38"/>
      <c r="AA73" s="259"/>
    </row>
    <row r="74" spans="1:27" ht="12">
      <c r="A74" s="211"/>
      <c r="B74" s="316"/>
      <c r="C74" s="142"/>
      <c r="D74" s="281"/>
      <c r="E74" s="267"/>
      <c r="F74" s="258"/>
      <c r="G74" s="120"/>
      <c r="H74" s="252"/>
      <c r="I74" s="142"/>
      <c r="J74" s="142"/>
      <c r="K74" s="142"/>
      <c r="L74" s="142"/>
      <c r="M74" s="142"/>
      <c r="N74" s="142"/>
      <c r="O74" s="142"/>
      <c r="P74" s="142"/>
      <c r="Q74" s="142"/>
      <c r="R74" s="142"/>
      <c r="S74" s="142"/>
      <c r="T74" s="142"/>
      <c r="U74" s="142"/>
      <c r="V74" s="142"/>
      <c r="W74" s="142"/>
      <c r="X74" s="142"/>
      <c r="Y74" s="142"/>
      <c r="Z74" s="120"/>
      <c r="AA74" s="210"/>
    </row>
    <row r="75" spans="1:27" ht="12.75" customHeight="1">
      <c r="A75" s="211">
        <v>29</v>
      </c>
      <c r="B75" s="269" t="s">
        <v>416</v>
      </c>
      <c r="C75" s="242" t="s">
        <v>417</v>
      </c>
      <c r="D75" s="314" t="s">
        <v>418</v>
      </c>
      <c r="E75" s="86" t="s">
        <v>419</v>
      </c>
      <c r="F75" s="241" t="s">
        <v>250</v>
      </c>
      <c r="G75" s="86" t="s">
        <v>45</v>
      </c>
      <c r="H75" s="86" t="s">
        <v>45</v>
      </c>
      <c r="I75" s="86" t="s">
        <v>45</v>
      </c>
      <c r="J75" s="86" t="s">
        <v>45</v>
      </c>
      <c r="K75" s="86" t="s">
        <v>45</v>
      </c>
      <c r="L75" s="86" t="s">
        <v>344</v>
      </c>
      <c r="M75" s="67" t="s">
        <v>318</v>
      </c>
      <c r="N75" s="163" t="s">
        <v>420</v>
      </c>
      <c r="O75" s="67" t="s">
        <v>45</v>
      </c>
      <c r="P75" s="67" t="s">
        <v>45</v>
      </c>
      <c r="Q75" s="67" t="s">
        <v>45</v>
      </c>
      <c r="R75" s="67">
        <v>1993</v>
      </c>
      <c r="S75" s="67" t="s">
        <v>421</v>
      </c>
      <c r="T75" s="67" t="s">
        <v>422</v>
      </c>
      <c r="U75" s="67" t="s">
        <v>45</v>
      </c>
      <c r="V75" s="67" t="s">
        <v>45</v>
      </c>
      <c r="W75" s="67" t="s">
        <v>45</v>
      </c>
      <c r="X75" s="67" t="s">
        <v>45</v>
      </c>
      <c r="Y75" s="67" t="s">
        <v>423</v>
      </c>
      <c r="Z75" s="86" t="s">
        <v>45</v>
      </c>
      <c r="AA75" s="259" t="s">
        <v>405</v>
      </c>
    </row>
    <row r="76" spans="1:27" ht="12">
      <c r="A76" s="211"/>
      <c r="B76" s="272"/>
      <c r="C76" s="180"/>
      <c r="D76" s="314"/>
      <c r="E76" s="94"/>
      <c r="F76" s="241"/>
      <c r="G76" s="38"/>
      <c r="H76" s="180"/>
      <c r="I76" s="37"/>
      <c r="J76" s="37"/>
      <c r="K76" s="37"/>
      <c r="L76" s="37"/>
      <c r="M76" s="37"/>
      <c r="N76" s="163"/>
      <c r="O76" s="37"/>
      <c r="P76" s="37"/>
      <c r="Q76" s="37"/>
      <c r="R76" s="37"/>
      <c r="S76" s="37"/>
      <c r="T76" s="37"/>
      <c r="U76" s="37"/>
      <c r="V76" s="37"/>
      <c r="W76" s="37"/>
      <c r="X76" s="37"/>
      <c r="Y76" s="154" t="s">
        <v>55</v>
      </c>
      <c r="Z76" s="38"/>
      <c r="AA76" s="259"/>
    </row>
    <row r="77" spans="1:27" ht="12">
      <c r="A77" s="211"/>
      <c r="B77" s="278"/>
      <c r="C77" s="252"/>
      <c r="D77" s="314"/>
      <c r="E77" s="158"/>
      <c r="F77" s="281"/>
      <c r="G77" s="120"/>
      <c r="H77" s="252"/>
      <c r="I77" s="142"/>
      <c r="J77" s="142"/>
      <c r="K77" s="142"/>
      <c r="L77" s="142"/>
      <c r="M77" s="142"/>
      <c r="N77" s="163"/>
      <c r="O77" s="142"/>
      <c r="P77" s="142"/>
      <c r="Q77" s="142"/>
      <c r="R77" s="142"/>
      <c r="S77" s="142"/>
      <c r="T77" s="142"/>
      <c r="U77" s="142"/>
      <c r="V77" s="142"/>
      <c r="W77" s="142"/>
      <c r="X77" s="142"/>
      <c r="Y77" s="142"/>
      <c r="Z77" s="120"/>
      <c r="AA77" s="210"/>
    </row>
    <row r="78" spans="1:27" ht="12.75" customHeight="1">
      <c r="A78" s="211">
        <v>30</v>
      </c>
      <c r="B78" s="269" t="s">
        <v>424</v>
      </c>
      <c r="C78" s="242" t="s">
        <v>425</v>
      </c>
      <c r="D78" s="290" t="s">
        <v>45</v>
      </c>
      <c r="E78" s="86" t="s">
        <v>426</v>
      </c>
      <c r="F78" s="241" t="s">
        <v>427</v>
      </c>
      <c r="G78" s="86" t="s">
        <v>45</v>
      </c>
      <c r="H78" s="86" t="s">
        <v>45</v>
      </c>
      <c r="I78" s="86" t="s">
        <v>45</v>
      </c>
      <c r="J78" s="86" t="s">
        <v>45</v>
      </c>
      <c r="K78" s="86" t="s">
        <v>45</v>
      </c>
      <c r="L78" s="86" t="s">
        <v>45</v>
      </c>
      <c r="M78" s="67" t="s">
        <v>45</v>
      </c>
      <c r="N78" s="86" t="s">
        <v>45</v>
      </c>
      <c r="O78" s="86" t="s">
        <v>428</v>
      </c>
      <c r="P78" s="67" t="s">
        <v>45</v>
      </c>
      <c r="Q78" s="67" t="s">
        <v>45</v>
      </c>
      <c r="R78" s="67">
        <v>1999</v>
      </c>
      <c r="S78" s="67" t="s">
        <v>45</v>
      </c>
      <c r="T78" s="67" t="s">
        <v>45</v>
      </c>
      <c r="U78" s="67" t="s">
        <v>45</v>
      </c>
      <c r="V78" s="67" t="s">
        <v>45</v>
      </c>
      <c r="W78" s="67" t="s">
        <v>45</v>
      </c>
      <c r="X78" s="67" t="s">
        <v>45</v>
      </c>
      <c r="Y78" s="67" t="s">
        <v>45</v>
      </c>
      <c r="Z78" s="86" t="s">
        <v>45</v>
      </c>
      <c r="AA78" s="259" t="s">
        <v>429</v>
      </c>
    </row>
    <row r="79" spans="1:27" ht="12">
      <c r="A79" s="211"/>
      <c r="B79" s="272" t="s">
        <v>430</v>
      </c>
      <c r="C79" s="180"/>
      <c r="D79" s="275"/>
      <c r="E79" s="94"/>
      <c r="F79" s="241"/>
      <c r="G79" s="38"/>
      <c r="H79" s="180"/>
      <c r="I79" s="37"/>
      <c r="J79" s="37"/>
      <c r="K79" s="37"/>
      <c r="L79" s="37"/>
      <c r="M79" s="37"/>
      <c r="N79" s="94"/>
      <c r="O79" s="86"/>
      <c r="P79" s="37"/>
      <c r="Q79" s="37"/>
      <c r="R79" s="37"/>
      <c r="S79" s="37"/>
      <c r="T79" s="37"/>
      <c r="U79" s="37"/>
      <c r="V79" s="37"/>
      <c r="W79" s="37"/>
      <c r="X79" s="37"/>
      <c r="Y79" s="154"/>
      <c r="Z79" s="38"/>
      <c r="AA79" s="317" t="s">
        <v>55</v>
      </c>
    </row>
    <row r="80" spans="1:27" ht="12">
      <c r="A80" s="211"/>
      <c r="B80" s="278"/>
      <c r="C80" s="252"/>
      <c r="D80" s="281"/>
      <c r="E80" s="158"/>
      <c r="F80" s="281"/>
      <c r="G80" s="120"/>
      <c r="H80" s="252"/>
      <c r="I80" s="142"/>
      <c r="J80" s="142"/>
      <c r="K80" s="142"/>
      <c r="L80" s="142"/>
      <c r="M80" s="142"/>
      <c r="N80" s="158"/>
      <c r="O80" s="142"/>
      <c r="P80" s="142"/>
      <c r="Q80" s="142"/>
      <c r="R80" s="142"/>
      <c r="S80" s="142"/>
      <c r="T80" s="142"/>
      <c r="U80" s="142"/>
      <c r="V80" s="142"/>
      <c r="W80" s="142"/>
      <c r="X80" s="142"/>
      <c r="Y80" s="142"/>
      <c r="Z80" s="120"/>
      <c r="AA80" s="253"/>
    </row>
    <row r="81" spans="1:27" ht="12">
      <c r="A81" s="211">
        <v>31</v>
      </c>
      <c r="B81" s="272" t="s">
        <v>431</v>
      </c>
      <c r="C81" s="180" t="s">
        <v>257</v>
      </c>
      <c r="D81" s="318" t="s">
        <v>45</v>
      </c>
      <c r="E81" s="312" t="s">
        <v>432</v>
      </c>
      <c r="F81" s="276" t="s">
        <v>433</v>
      </c>
      <c r="G81" s="38" t="s">
        <v>45</v>
      </c>
      <c r="H81" s="180" t="s">
        <v>45</v>
      </c>
      <c r="I81" s="37" t="s">
        <v>45</v>
      </c>
      <c r="J81" s="37" t="s">
        <v>45</v>
      </c>
      <c r="K81" s="37" t="s">
        <v>45</v>
      </c>
      <c r="L81" s="37" t="s">
        <v>45</v>
      </c>
      <c r="M81" s="37" t="s">
        <v>45</v>
      </c>
      <c r="N81" s="37" t="s">
        <v>45</v>
      </c>
      <c r="O81" s="37" t="s">
        <v>45</v>
      </c>
      <c r="P81" s="37" t="s">
        <v>45</v>
      </c>
      <c r="Q81" s="37" t="s">
        <v>45</v>
      </c>
      <c r="R81" s="37" t="s">
        <v>45</v>
      </c>
      <c r="S81" s="37" t="s">
        <v>45</v>
      </c>
      <c r="T81" s="37" t="s">
        <v>45</v>
      </c>
      <c r="U81" s="37" t="s">
        <v>45</v>
      </c>
      <c r="V81" s="37" t="s">
        <v>45</v>
      </c>
      <c r="W81" s="37" t="s">
        <v>45</v>
      </c>
      <c r="X81" s="37" t="s">
        <v>45</v>
      </c>
      <c r="Y81" s="37" t="s">
        <v>45</v>
      </c>
      <c r="Z81" s="38" t="s">
        <v>45</v>
      </c>
      <c r="AA81" s="259" t="s">
        <v>429</v>
      </c>
    </row>
    <row r="82" spans="1:27" ht="12">
      <c r="A82" s="211"/>
      <c r="B82" s="319"/>
      <c r="C82" s="180"/>
      <c r="D82" s="275"/>
      <c r="E82" s="94"/>
      <c r="F82" s="94"/>
      <c r="G82" s="38"/>
      <c r="H82" s="180"/>
      <c r="I82" s="37"/>
      <c r="J82" s="37"/>
      <c r="K82" s="37"/>
      <c r="L82" s="37"/>
      <c r="M82" s="37"/>
      <c r="N82" s="94"/>
      <c r="O82" s="37"/>
      <c r="P82" s="37"/>
      <c r="Q82" s="37"/>
      <c r="R82" s="37"/>
      <c r="S82" s="37"/>
      <c r="T82" s="37"/>
      <c r="U82" s="37"/>
      <c r="V82" s="37"/>
      <c r="W82" s="37"/>
      <c r="X82" s="37"/>
      <c r="Y82" s="37"/>
      <c r="Z82" s="38"/>
      <c r="AA82" s="317" t="s">
        <v>55</v>
      </c>
    </row>
    <row r="83" spans="1:27" ht="12">
      <c r="A83" s="211"/>
      <c r="B83" s="278"/>
      <c r="C83" s="252"/>
      <c r="D83" s="281"/>
      <c r="E83" s="158"/>
      <c r="F83" s="158"/>
      <c r="G83" s="120"/>
      <c r="H83" s="252"/>
      <c r="I83" s="142"/>
      <c r="J83" s="142"/>
      <c r="K83" s="142"/>
      <c r="L83" s="142"/>
      <c r="M83" s="142"/>
      <c r="N83" s="158"/>
      <c r="O83" s="142"/>
      <c r="P83" s="142"/>
      <c r="Q83" s="142"/>
      <c r="R83" s="142"/>
      <c r="S83" s="142"/>
      <c r="T83" s="142"/>
      <c r="U83" s="142"/>
      <c r="V83" s="142"/>
      <c r="W83" s="142"/>
      <c r="X83" s="142"/>
      <c r="Y83" s="142"/>
      <c r="Z83" s="120"/>
      <c r="AA83" s="253"/>
    </row>
    <row r="84" spans="1:27" ht="12.75" customHeight="1">
      <c r="A84" s="28">
        <v>32</v>
      </c>
      <c r="B84" s="269" t="s">
        <v>434</v>
      </c>
      <c r="C84" s="242" t="s">
        <v>121</v>
      </c>
      <c r="D84" s="320" t="s">
        <v>435</v>
      </c>
      <c r="E84" s="321" t="s">
        <v>45</v>
      </c>
      <c r="F84" s="310" t="s">
        <v>45</v>
      </c>
      <c r="G84" s="310" t="s">
        <v>45</v>
      </c>
      <c r="H84" s="310" t="s">
        <v>45</v>
      </c>
      <c r="I84" s="310" t="s">
        <v>45</v>
      </c>
      <c r="J84" s="310" t="s">
        <v>45</v>
      </c>
      <c r="K84" s="310" t="s">
        <v>45</v>
      </c>
      <c r="L84" s="310" t="s">
        <v>45</v>
      </c>
      <c r="M84" s="310" t="s">
        <v>45</v>
      </c>
      <c r="N84" s="310" t="s">
        <v>45</v>
      </c>
      <c r="O84" s="310" t="s">
        <v>45</v>
      </c>
      <c r="P84" s="310" t="s">
        <v>45</v>
      </c>
      <c r="Q84" s="310" t="s">
        <v>45</v>
      </c>
      <c r="R84" s="67" t="s">
        <v>436</v>
      </c>
      <c r="S84" s="310" t="s">
        <v>45</v>
      </c>
      <c r="T84" s="310" t="s">
        <v>45</v>
      </c>
      <c r="U84" s="310" t="s">
        <v>45</v>
      </c>
      <c r="V84" s="310" t="s">
        <v>45</v>
      </c>
      <c r="W84" s="310" t="s">
        <v>45</v>
      </c>
      <c r="X84" s="310" t="s">
        <v>45</v>
      </c>
      <c r="Y84" s="125" t="s">
        <v>45</v>
      </c>
      <c r="Z84" s="310" t="s">
        <v>45</v>
      </c>
      <c r="AA84" s="259" t="s">
        <v>437</v>
      </c>
    </row>
    <row r="85" spans="1:27" ht="12">
      <c r="A85" s="28"/>
      <c r="B85" s="322"/>
      <c r="C85" s="3"/>
      <c r="D85" s="320"/>
      <c r="E85" s="3"/>
      <c r="F85" s="185"/>
      <c r="G85" s="5"/>
      <c r="H85" s="185"/>
      <c r="I85" s="5"/>
      <c r="J85" s="185"/>
      <c r="K85" s="5"/>
      <c r="L85" s="323"/>
      <c r="M85" s="5"/>
      <c r="N85" s="185"/>
      <c r="O85" s="5"/>
      <c r="P85" s="185"/>
      <c r="Q85" s="5"/>
      <c r="R85" s="185"/>
      <c r="S85" s="5"/>
      <c r="T85" s="185"/>
      <c r="U85" s="5"/>
      <c r="V85" s="324"/>
      <c r="W85" s="185"/>
      <c r="X85" s="185"/>
      <c r="Y85" s="325"/>
      <c r="Z85" s="325"/>
      <c r="AA85" s="259"/>
    </row>
    <row r="86" spans="1:27" ht="12">
      <c r="A86" s="28"/>
      <c r="B86" s="322"/>
      <c r="C86" s="3"/>
      <c r="D86" s="320"/>
      <c r="E86" s="3"/>
      <c r="F86" s="185"/>
      <c r="G86" s="5"/>
      <c r="H86" s="185"/>
      <c r="I86" s="5"/>
      <c r="J86" s="185"/>
      <c r="K86" s="5"/>
      <c r="L86" s="323"/>
      <c r="M86" s="5"/>
      <c r="N86" s="185"/>
      <c r="O86" s="5"/>
      <c r="P86" s="185"/>
      <c r="Q86" s="5"/>
      <c r="R86" s="185"/>
      <c r="S86" s="5"/>
      <c r="T86" s="185"/>
      <c r="U86" s="5"/>
      <c r="V86" s="324"/>
      <c r="W86" s="185"/>
      <c r="X86" s="185"/>
      <c r="Y86" s="325"/>
      <c r="Z86" s="325"/>
      <c r="AA86" s="259"/>
    </row>
    <row r="87" spans="1:27" ht="12">
      <c r="A87" s="28"/>
      <c r="B87" s="322"/>
      <c r="C87" s="3"/>
      <c r="D87" s="50"/>
      <c r="E87" s="3"/>
      <c r="F87" s="185"/>
      <c r="G87" s="5"/>
      <c r="H87" s="185"/>
      <c r="I87" s="5"/>
      <c r="J87" s="185"/>
      <c r="K87" s="5"/>
      <c r="L87" s="323"/>
      <c r="M87" s="5"/>
      <c r="N87" s="185"/>
      <c r="O87" s="5"/>
      <c r="P87" s="185"/>
      <c r="Q87" s="5"/>
      <c r="R87" s="185"/>
      <c r="S87" s="5"/>
      <c r="T87" s="185"/>
      <c r="U87" s="5"/>
      <c r="V87" s="324"/>
      <c r="W87" s="185"/>
      <c r="X87" s="185"/>
      <c r="Y87" s="325"/>
      <c r="Z87" s="325"/>
      <c r="AA87" s="259"/>
    </row>
    <row r="88" spans="1:27" ht="12">
      <c r="A88" s="28"/>
      <c r="B88" s="278"/>
      <c r="C88" s="252"/>
      <c r="D88" s="326"/>
      <c r="E88" s="327"/>
      <c r="F88" s="327"/>
      <c r="G88" s="146"/>
      <c r="H88" s="328"/>
      <c r="I88" s="329"/>
      <c r="J88" s="329"/>
      <c r="K88" s="329"/>
      <c r="L88" s="329"/>
      <c r="M88" s="329"/>
      <c r="N88" s="327"/>
      <c r="O88" s="329"/>
      <c r="P88" s="329"/>
      <c r="Q88" s="329"/>
      <c r="R88" s="329"/>
      <c r="S88" s="329"/>
      <c r="T88" s="329"/>
      <c r="U88" s="329"/>
      <c r="V88" s="329"/>
      <c r="W88" s="329"/>
      <c r="X88" s="329"/>
      <c r="Y88" s="329"/>
      <c r="Z88" s="146"/>
      <c r="AA88" s="330" t="s">
        <v>55</v>
      </c>
    </row>
    <row r="89" spans="1:27" ht="12">
      <c r="A89" s="28">
        <v>54</v>
      </c>
      <c r="B89" s="269" t="s">
        <v>438</v>
      </c>
      <c r="C89" s="242" t="s">
        <v>257</v>
      </c>
      <c r="D89" s="320" t="s">
        <v>439</v>
      </c>
      <c r="E89" s="310" t="s">
        <v>396</v>
      </c>
      <c r="F89" s="270" t="s">
        <v>440</v>
      </c>
      <c r="G89" s="310" t="s">
        <v>318</v>
      </c>
      <c r="H89" s="310" t="s">
        <v>319</v>
      </c>
      <c r="I89" s="310">
        <v>32</v>
      </c>
      <c r="J89" s="310" t="s">
        <v>441</v>
      </c>
      <c r="K89" s="310" t="s">
        <v>45</v>
      </c>
      <c r="L89" s="310" t="s">
        <v>45</v>
      </c>
      <c r="M89" s="310" t="s">
        <v>45</v>
      </c>
      <c r="N89" s="310" t="s">
        <v>45</v>
      </c>
      <c r="O89" s="310" t="s">
        <v>45</v>
      </c>
      <c r="P89" s="310" t="s">
        <v>45</v>
      </c>
      <c r="Q89" s="310" t="s">
        <v>45</v>
      </c>
      <c r="R89" s="67" t="s">
        <v>436</v>
      </c>
      <c r="S89" s="310" t="s">
        <v>45</v>
      </c>
      <c r="T89" s="310" t="s">
        <v>45</v>
      </c>
      <c r="U89" s="310" t="s">
        <v>45</v>
      </c>
      <c r="V89" s="310" t="s">
        <v>45</v>
      </c>
      <c r="W89" s="310" t="s">
        <v>45</v>
      </c>
      <c r="X89" s="310" t="s">
        <v>442</v>
      </c>
      <c r="Y89" s="125" t="s">
        <v>45</v>
      </c>
      <c r="Z89" s="331" t="s">
        <v>443</v>
      </c>
      <c r="AA89" s="259"/>
    </row>
    <row r="90" spans="1:27" ht="12">
      <c r="A90" s="28"/>
      <c r="B90" s="272"/>
      <c r="C90" s="180"/>
      <c r="D90" s="275"/>
      <c r="E90" s="312"/>
      <c r="F90" s="270"/>
      <c r="G90" s="312"/>
      <c r="H90" s="332"/>
      <c r="I90" s="295"/>
      <c r="J90" s="295"/>
      <c r="K90" s="295"/>
      <c r="L90" s="295"/>
      <c r="M90" s="295"/>
      <c r="N90" s="312"/>
      <c r="O90" s="295"/>
      <c r="P90" s="295"/>
      <c r="Q90" s="295"/>
      <c r="R90" s="37"/>
      <c r="S90" s="295"/>
      <c r="T90" s="295"/>
      <c r="U90" s="295"/>
      <c r="V90" s="295"/>
      <c r="W90" s="295"/>
      <c r="X90" s="295"/>
      <c r="Y90" s="295"/>
      <c r="Z90" s="333"/>
      <c r="AA90" s="313"/>
    </row>
    <row r="91" spans="1:27" ht="12">
      <c r="A91" s="28"/>
      <c r="B91" s="278"/>
      <c r="C91" s="252"/>
      <c r="D91" s="326"/>
      <c r="E91" s="327"/>
      <c r="F91" s="334"/>
      <c r="G91" s="146"/>
      <c r="H91" s="328"/>
      <c r="I91" s="329"/>
      <c r="J91" s="329"/>
      <c r="K91" s="329"/>
      <c r="L91" s="329"/>
      <c r="M91" s="329"/>
      <c r="N91" s="327"/>
      <c r="O91" s="329"/>
      <c r="P91" s="329"/>
      <c r="Q91" s="329"/>
      <c r="R91" s="329"/>
      <c r="S91" s="329"/>
      <c r="T91" s="329"/>
      <c r="U91" s="329"/>
      <c r="V91" s="329"/>
      <c r="W91" s="329"/>
      <c r="X91" s="329"/>
      <c r="Y91" s="329"/>
      <c r="Z91" s="146"/>
      <c r="AA91" s="335"/>
    </row>
    <row r="92" spans="1:27" ht="12.75" customHeight="1">
      <c r="A92" s="28">
        <v>55</v>
      </c>
      <c r="B92" s="272" t="s">
        <v>444</v>
      </c>
      <c r="C92" s="180" t="s">
        <v>121</v>
      </c>
      <c r="D92" s="336" t="s">
        <v>445</v>
      </c>
      <c r="E92" s="337" t="s">
        <v>45</v>
      </c>
      <c r="F92" s="338" t="s">
        <v>446</v>
      </c>
      <c r="G92" s="123" t="s">
        <v>318</v>
      </c>
      <c r="H92" s="339" t="s">
        <v>319</v>
      </c>
      <c r="I92" s="310" t="s">
        <v>45</v>
      </c>
      <c r="J92" s="310" t="s">
        <v>45</v>
      </c>
      <c r="K92" s="310" t="s">
        <v>45</v>
      </c>
      <c r="L92" s="310" t="s">
        <v>45</v>
      </c>
      <c r="M92" s="310" t="s">
        <v>45</v>
      </c>
      <c r="N92" s="310" t="s">
        <v>45</v>
      </c>
      <c r="O92" s="340" t="s">
        <v>447</v>
      </c>
      <c r="P92" s="310" t="s">
        <v>45</v>
      </c>
      <c r="Q92" s="310" t="s">
        <v>45</v>
      </c>
      <c r="R92" s="67">
        <v>1998</v>
      </c>
      <c r="S92" s="310" t="s">
        <v>45</v>
      </c>
      <c r="T92" s="310" t="s">
        <v>45</v>
      </c>
      <c r="U92" s="341">
        <v>0.66</v>
      </c>
      <c r="V92" s="341">
        <v>0.06</v>
      </c>
      <c r="W92" s="270" t="s">
        <v>448</v>
      </c>
      <c r="X92" s="310" t="s">
        <v>47</v>
      </c>
      <c r="Y92" s="125" t="s">
        <v>45</v>
      </c>
      <c r="Z92" s="310" t="s">
        <v>45</v>
      </c>
      <c r="AA92" s="342" t="s">
        <v>449</v>
      </c>
    </row>
    <row r="93" spans="1:27" ht="12">
      <c r="A93" s="28"/>
      <c r="B93" s="319"/>
      <c r="C93" s="180"/>
      <c r="D93" s="336"/>
      <c r="E93" s="337"/>
      <c r="F93" s="338"/>
      <c r="G93" s="123"/>
      <c r="H93" s="339"/>
      <c r="I93" s="343"/>
      <c r="J93" s="343"/>
      <c r="K93" s="343"/>
      <c r="L93" s="343"/>
      <c r="M93" s="343"/>
      <c r="N93" s="337"/>
      <c r="O93" s="340"/>
      <c r="P93" s="343"/>
      <c r="Q93" s="343"/>
      <c r="R93" s="343"/>
      <c r="S93" s="343"/>
      <c r="T93" s="343"/>
      <c r="U93" s="343"/>
      <c r="V93" s="343"/>
      <c r="W93" s="270"/>
      <c r="X93" s="343"/>
      <c r="Y93" s="343"/>
      <c r="Z93" s="123"/>
      <c r="AA93" s="344" t="s">
        <v>450</v>
      </c>
    </row>
    <row r="94" spans="1:27" ht="12">
      <c r="A94" s="28"/>
      <c r="B94" s="319"/>
      <c r="C94" s="180"/>
      <c r="D94" s="345"/>
      <c r="E94" s="337"/>
      <c r="F94" s="338"/>
      <c r="G94" s="123"/>
      <c r="H94" s="339"/>
      <c r="I94" s="343"/>
      <c r="J94" s="343"/>
      <c r="K94" s="343"/>
      <c r="L94" s="343"/>
      <c r="M94" s="343"/>
      <c r="N94" s="337"/>
      <c r="O94" s="340"/>
      <c r="P94" s="343"/>
      <c r="Q94" s="343"/>
      <c r="R94" s="343"/>
      <c r="S94" s="343"/>
      <c r="T94" s="343"/>
      <c r="U94" s="343"/>
      <c r="V94" s="343"/>
      <c r="W94" s="270"/>
      <c r="X94" s="343"/>
      <c r="Y94" s="343"/>
      <c r="Z94" s="123"/>
      <c r="AA94" s="346"/>
    </row>
    <row r="95" spans="1:27" ht="12">
      <c r="A95" s="28"/>
      <c r="B95" s="319"/>
      <c r="C95" s="180"/>
      <c r="D95" s="345"/>
      <c r="E95" s="337"/>
      <c r="F95" s="338"/>
      <c r="G95" s="123"/>
      <c r="H95" s="339"/>
      <c r="I95" s="343"/>
      <c r="J95" s="343"/>
      <c r="K95" s="343"/>
      <c r="L95" s="343"/>
      <c r="M95" s="343"/>
      <c r="N95" s="337"/>
      <c r="O95" s="347" t="s">
        <v>451</v>
      </c>
      <c r="P95" s="343"/>
      <c r="Q95" s="343"/>
      <c r="R95" s="343"/>
      <c r="S95" s="343"/>
      <c r="T95" s="343"/>
      <c r="U95" s="343"/>
      <c r="V95" s="343"/>
      <c r="W95" s="348"/>
      <c r="X95" s="343"/>
      <c r="Y95" s="343"/>
      <c r="Z95" s="123"/>
      <c r="AA95" s="346"/>
    </row>
    <row r="96" spans="1:27" ht="12">
      <c r="A96" s="28"/>
      <c r="B96" s="319"/>
      <c r="C96" s="180"/>
      <c r="D96" s="338"/>
      <c r="E96" s="337"/>
      <c r="F96" s="338"/>
      <c r="G96" s="123"/>
      <c r="H96" s="339"/>
      <c r="I96" s="343"/>
      <c r="J96" s="343"/>
      <c r="K96" s="343"/>
      <c r="L96" s="343"/>
      <c r="M96" s="343"/>
      <c r="N96" s="337"/>
      <c r="O96" s="347"/>
      <c r="P96" s="343"/>
      <c r="Q96" s="343"/>
      <c r="R96" s="343"/>
      <c r="S96" s="343"/>
      <c r="T96" s="343"/>
      <c r="U96" s="343"/>
      <c r="V96" s="343"/>
      <c r="W96" s="334"/>
      <c r="X96" s="343"/>
      <c r="Y96" s="343"/>
      <c r="Z96" s="123"/>
      <c r="AA96" s="346"/>
    </row>
    <row r="97" spans="1:27" ht="12">
      <c r="A97" s="28">
        <v>56</v>
      </c>
      <c r="B97" s="269" t="s">
        <v>452</v>
      </c>
      <c r="C97" s="242" t="s">
        <v>453</v>
      </c>
      <c r="D97" s="320" t="s">
        <v>454</v>
      </c>
      <c r="E97" s="310" t="s">
        <v>455</v>
      </c>
      <c r="F97" s="270" t="s">
        <v>59</v>
      </c>
      <c r="G97" s="310" t="s">
        <v>318</v>
      </c>
      <c r="H97" s="310" t="s">
        <v>319</v>
      </c>
      <c r="I97" s="310" t="s">
        <v>45</v>
      </c>
      <c r="J97" s="310" t="s">
        <v>45</v>
      </c>
      <c r="K97" s="310" t="s">
        <v>45</v>
      </c>
      <c r="L97" s="310" t="s">
        <v>45</v>
      </c>
      <c r="M97" s="310" t="s">
        <v>45</v>
      </c>
      <c r="N97" s="310" t="s">
        <v>45</v>
      </c>
      <c r="O97" s="340" t="s">
        <v>456</v>
      </c>
      <c r="P97" s="310" t="s">
        <v>45</v>
      </c>
      <c r="Q97" s="310" t="s">
        <v>45</v>
      </c>
      <c r="R97" s="67" t="s">
        <v>45</v>
      </c>
      <c r="S97" s="310" t="s">
        <v>45</v>
      </c>
      <c r="T97" s="310" t="s">
        <v>45</v>
      </c>
      <c r="U97" s="310" t="s">
        <v>45</v>
      </c>
      <c r="V97" s="310" t="s">
        <v>45</v>
      </c>
      <c r="W97" s="310" t="s">
        <v>45</v>
      </c>
      <c r="X97" s="310" t="s">
        <v>47</v>
      </c>
      <c r="Y97" s="125" t="s">
        <v>45</v>
      </c>
      <c r="Z97" s="310" t="s">
        <v>45</v>
      </c>
      <c r="AA97" s="349" t="s">
        <v>457</v>
      </c>
    </row>
    <row r="98" spans="1:27" ht="12">
      <c r="A98" s="28"/>
      <c r="B98" s="272"/>
      <c r="C98" s="180"/>
      <c r="D98" s="320"/>
      <c r="E98" s="312"/>
      <c r="F98" s="275"/>
      <c r="G98" s="312"/>
      <c r="H98" s="332"/>
      <c r="I98" s="343"/>
      <c r="J98" s="343"/>
      <c r="K98" s="343"/>
      <c r="L98" s="343"/>
      <c r="M98" s="343"/>
      <c r="N98" s="337"/>
      <c r="O98" s="340"/>
      <c r="P98" s="343"/>
      <c r="Q98" s="343"/>
      <c r="R98" s="343"/>
      <c r="S98" s="343"/>
      <c r="T98" s="343"/>
      <c r="U98" s="343"/>
      <c r="V98" s="343"/>
      <c r="W98" s="185"/>
      <c r="X98" s="343"/>
      <c r="Y98" s="343"/>
      <c r="Z98" s="123"/>
      <c r="AA98" s="349"/>
    </row>
    <row r="99" spans="1:27" ht="12">
      <c r="A99" s="28"/>
      <c r="B99" s="272"/>
      <c r="C99" s="180"/>
      <c r="D99" s="320"/>
      <c r="E99" s="312"/>
      <c r="F99" s="275"/>
      <c r="G99" s="312"/>
      <c r="H99" s="332"/>
      <c r="I99" s="343"/>
      <c r="J99" s="343"/>
      <c r="K99" s="343"/>
      <c r="L99" s="343"/>
      <c r="M99" s="343"/>
      <c r="N99" s="337"/>
      <c r="O99" s="350"/>
      <c r="P99" s="343"/>
      <c r="Q99" s="343"/>
      <c r="R99" s="343"/>
      <c r="S99" s="343"/>
      <c r="T99" s="343"/>
      <c r="U99" s="343"/>
      <c r="V99" s="343"/>
      <c r="W99" s="185"/>
      <c r="X99" s="343"/>
      <c r="Y99" s="343"/>
      <c r="Z99" s="123"/>
      <c r="AA99" s="349"/>
    </row>
    <row r="100" spans="1:27" ht="12">
      <c r="A100" s="28"/>
      <c r="B100" s="272"/>
      <c r="C100" s="180"/>
      <c r="D100" s="275"/>
      <c r="E100" s="312"/>
      <c r="F100" s="275"/>
      <c r="G100" s="312"/>
      <c r="H100" s="332"/>
      <c r="I100" s="343"/>
      <c r="J100" s="343"/>
      <c r="K100" s="343"/>
      <c r="L100" s="343"/>
      <c r="M100" s="343"/>
      <c r="N100" s="337"/>
      <c r="O100" s="350"/>
      <c r="P100" s="343"/>
      <c r="Q100" s="343"/>
      <c r="R100" s="343"/>
      <c r="S100" s="343"/>
      <c r="T100" s="343"/>
      <c r="U100" s="343"/>
      <c r="V100" s="343"/>
      <c r="W100" s="185"/>
      <c r="X100" s="343"/>
      <c r="Y100" s="343"/>
      <c r="Z100" s="123"/>
      <c r="AA100" s="351" t="s">
        <v>458</v>
      </c>
    </row>
    <row r="101" spans="1:27" ht="12">
      <c r="A101" s="28"/>
      <c r="B101" s="272"/>
      <c r="C101" s="180"/>
      <c r="D101" s="275"/>
      <c r="E101" s="312"/>
      <c r="F101" s="275"/>
      <c r="G101" s="312"/>
      <c r="H101" s="332"/>
      <c r="I101" s="343"/>
      <c r="J101" s="343"/>
      <c r="K101" s="343"/>
      <c r="L101" s="343"/>
      <c r="M101" s="343"/>
      <c r="N101" s="337"/>
      <c r="O101" s="350"/>
      <c r="P101" s="343"/>
      <c r="Q101" s="343"/>
      <c r="R101" s="343"/>
      <c r="S101" s="343"/>
      <c r="T101" s="343"/>
      <c r="U101" s="343"/>
      <c r="V101" s="343"/>
      <c r="W101" s="185"/>
      <c r="X101" s="343"/>
      <c r="Y101" s="343"/>
      <c r="Z101" s="123"/>
      <c r="AA101" s="351"/>
    </row>
    <row r="102" spans="1:27" ht="12">
      <c r="A102" s="28"/>
      <c r="B102" s="278"/>
      <c r="C102" s="252"/>
      <c r="D102" s="334"/>
      <c r="E102" s="327"/>
      <c r="F102" s="334"/>
      <c r="G102" s="146"/>
      <c r="H102" s="328"/>
      <c r="I102" s="329"/>
      <c r="J102" s="329"/>
      <c r="K102" s="329"/>
      <c r="L102" s="329"/>
      <c r="M102" s="329"/>
      <c r="N102" s="327"/>
      <c r="O102" s="352"/>
      <c r="P102" s="329"/>
      <c r="Q102" s="329"/>
      <c r="R102" s="329"/>
      <c r="S102" s="329"/>
      <c r="T102" s="329"/>
      <c r="U102" s="329"/>
      <c r="V102" s="329"/>
      <c r="W102" s="288"/>
      <c r="X102" s="329"/>
      <c r="Y102" s="329"/>
      <c r="Z102" s="146"/>
      <c r="AA102" s="351"/>
    </row>
    <row r="103" spans="1:27" ht="12">
      <c r="A103" s="28">
        <v>57</v>
      </c>
      <c r="B103" s="269" t="s">
        <v>459</v>
      </c>
      <c r="C103" s="242" t="s">
        <v>121</v>
      </c>
      <c r="D103" s="320" t="s">
        <v>460</v>
      </c>
      <c r="E103" s="125" t="s">
        <v>461</v>
      </c>
      <c r="F103" s="276" t="s">
        <v>59</v>
      </c>
      <c r="G103" s="321" t="s">
        <v>318</v>
      </c>
      <c r="H103" s="310" t="s">
        <v>319</v>
      </c>
      <c r="I103" s="310" t="s">
        <v>45</v>
      </c>
      <c r="J103" s="310" t="s">
        <v>45</v>
      </c>
      <c r="K103" s="310" t="s">
        <v>45</v>
      </c>
      <c r="L103" s="310" t="s">
        <v>45</v>
      </c>
      <c r="M103" s="310" t="s">
        <v>45</v>
      </c>
      <c r="N103" s="310" t="s">
        <v>45</v>
      </c>
      <c r="O103" s="353" t="s">
        <v>45</v>
      </c>
      <c r="P103" s="310" t="s">
        <v>45</v>
      </c>
      <c r="Q103" s="310" t="s">
        <v>45</v>
      </c>
      <c r="R103" s="67" t="s">
        <v>45</v>
      </c>
      <c r="S103" s="310" t="s">
        <v>45</v>
      </c>
      <c r="T103" s="310" t="s">
        <v>45</v>
      </c>
      <c r="U103" s="310" t="s">
        <v>45</v>
      </c>
      <c r="V103" s="310" t="s">
        <v>45</v>
      </c>
      <c r="W103" s="310" t="s">
        <v>45</v>
      </c>
      <c r="X103" s="310" t="s">
        <v>47</v>
      </c>
      <c r="Y103" s="125" t="s">
        <v>45</v>
      </c>
      <c r="Z103" s="310" t="s">
        <v>45</v>
      </c>
      <c r="AA103" s="349" t="s">
        <v>450</v>
      </c>
    </row>
    <row r="104" spans="1:27" ht="12">
      <c r="A104" s="28"/>
      <c r="B104" s="272"/>
      <c r="C104" s="180"/>
      <c r="D104" s="275"/>
      <c r="E104" s="312"/>
      <c r="F104" s="276" t="s">
        <v>462</v>
      </c>
      <c r="G104" s="312"/>
      <c r="H104" s="332"/>
      <c r="I104" s="343"/>
      <c r="J104" s="343"/>
      <c r="K104" s="343"/>
      <c r="L104" s="343"/>
      <c r="M104" s="343"/>
      <c r="N104" s="337"/>
      <c r="O104" s="354"/>
      <c r="P104" s="343"/>
      <c r="Q104" s="343"/>
      <c r="R104" s="343"/>
      <c r="S104" s="343"/>
      <c r="T104" s="343"/>
      <c r="U104" s="343"/>
      <c r="V104" s="343"/>
      <c r="W104" s="185"/>
      <c r="X104" s="343"/>
      <c r="Y104" s="343"/>
      <c r="Z104" s="123"/>
      <c r="AA104" s="349"/>
    </row>
    <row r="105" spans="1:27" ht="12">
      <c r="A105" s="28"/>
      <c r="B105" s="272"/>
      <c r="C105" s="180"/>
      <c r="D105" s="275"/>
      <c r="E105" s="312"/>
      <c r="F105" s="276"/>
      <c r="G105" s="312"/>
      <c r="H105" s="332"/>
      <c r="I105" s="343"/>
      <c r="J105" s="343"/>
      <c r="K105" s="343"/>
      <c r="L105" s="343"/>
      <c r="M105" s="343"/>
      <c r="N105" s="337"/>
      <c r="O105" s="350"/>
      <c r="P105" s="343"/>
      <c r="Q105" s="343"/>
      <c r="R105" s="343"/>
      <c r="S105" s="343"/>
      <c r="T105" s="343"/>
      <c r="U105" s="343"/>
      <c r="V105" s="343"/>
      <c r="W105" s="185"/>
      <c r="X105" s="343"/>
      <c r="Y105" s="343"/>
      <c r="Z105" s="123"/>
      <c r="AA105" s="355" t="s">
        <v>55</v>
      </c>
    </row>
    <row r="106" spans="1:27" ht="12">
      <c r="A106" s="28"/>
      <c r="B106" s="272"/>
      <c r="C106" s="180"/>
      <c r="D106" s="275"/>
      <c r="E106" s="312"/>
      <c r="F106" s="276"/>
      <c r="G106" s="312"/>
      <c r="H106" s="332"/>
      <c r="I106" s="343"/>
      <c r="J106" s="343"/>
      <c r="K106" s="343"/>
      <c r="L106" s="343"/>
      <c r="M106" s="343"/>
      <c r="N106" s="337"/>
      <c r="O106" s="350"/>
      <c r="P106" s="343"/>
      <c r="Q106" s="343"/>
      <c r="R106" s="343"/>
      <c r="S106" s="343"/>
      <c r="T106" s="343"/>
      <c r="U106" s="343"/>
      <c r="V106" s="343"/>
      <c r="W106" s="185"/>
      <c r="X106" s="343"/>
      <c r="Y106" s="343"/>
      <c r="Z106" s="123"/>
      <c r="AA106" s="356"/>
    </row>
    <row r="107" spans="1:27" ht="12">
      <c r="A107" s="28"/>
      <c r="B107" s="272"/>
      <c r="C107" s="180"/>
      <c r="D107" s="275"/>
      <c r="E107" s="312"/>
      <c r="F107" s="276"/>
      <c r="G107" s="312"/>
      <c r="H107" s="332"/>
      <c r="I107" s="343"/>
      <c r="J107" s="343"/>
      <c r="K107" s="343"/>
      <c r="L107" s="343"/>
      <c r="M107" s="343"/>
      <c r="N107" s="337"/>
      <c r="O107" s="350"/>
      <c r="P107" s="343"/>
      <c r="Q107" s="343"/>
      <c r="R107" s="343"/>
      <c r="S107" s="343"/>
      <c r="T107" s="343"/>
      <c r="U107" s="343"/>
      <c r="V107" s="343"/>
      <c r="W107" s="185"/>
      <c r="X107" s="343"/>
      <c r="Y107" s="343"/>
      <c r="Z107" s="123"/>
      <c r="AA107" s="356"/>
    </row>
    <row r="108" spans="1:27" ht="12">
      <c r="A108" s="28"/>
      <c r="B108" s="278"/>
      <c r="C108" s="252"/>
      <c r="D108" s="334"/>
      <c r="E108" s="327"/>
      <c r="F108" s="357"/>
      <c r="G108" s="146"/>
      <c r="H108" s="328"/>
      <c r="I108" s="329"/>
      <c r="J108" s="329"/>
      <c r="K108" s="329"/>
      <c r="L108" s="329"/>
      <c r="M108" s="329"/>
      <c r="N108" s="327"/>
      <c r="O108" s="352"/>
      <c r="P108" s="329"/>
      <c r="Q108" s="329"/>
      <c r="R108" s="329"/>
      <c r="S108" s="329"/>
      <c r="T108" s="329"/>
      <c r="U108" s="329"/>
      <c r="V108" s="329"/>
      <c r="W108" s="288"/>
      <c r="X108" s="329"/>
      <c r="Y108" s="329"/>
      <c r="Z108" s="146"/>
      <c r="AA108" s="358"/>
    </row>
    <row r="109" spans="1:27" ht="12">
      <c r="A109" s="28">
        <v>58</v>
      </c>
      <c r="B109" s="359" t="s">
        <v>463</v>
      </c>
      <c r="C109" s="360" t="s">
        <v>219</v>
      </c>
      <c r="D109" s="361" t="s">
        <v>464</v>
      </c>
      <c r="E109" s="362" t="s">
        <v>465</v>
      </c>
      <c r="F109" s="363" t="s">
        <v>194</v>
      </c>
      <c r="G109" s="364" t="s">
        <v>318</v>
      </c>
      <c r="H109" s="365" t="s">
        <v>319</v>
      </c>
      <c r="I109" s="366" t="s">
        <v>45</v>
      </c>
      <c r="J109" s="366" t="s">
        <v>45</v>
      </c>
      <c r="K109" s="366">
        <v>30</v>
      </c>
      <c r="L109" s="366" t="s">
        <v>47</v>
      </c>
      <c r="M109" s="366" t="s">
        <v>47</v>
      </c>
      <c r="N109" s="367" t="s">
        <v>48</v>
      </c>
      <c r="O109" s="368" t="s">
        <v>45</v>
      </c>
      <c r="P109" s="366"/>
      <c r="Q109" s="366"/>
      <c r="R109" s="366" t="s">
        <v>466</v>
      </c>
      <c r="S109" s="369" t="s">
        <v>45</v>
      </c>
      <c r="T109" s="369" t="s">
        <v>45</v>
      </c>
      <c r="U109" s="369" t="s">
        <v>45</v>
      </c>
      <c r="V109" s="369" t="s">
        <v>45</v>
      </c>
      <c r="W109" s="369" t="s">
        <v>45</v>
      </c>
      <c r="X109" s="366" t="s">
        <v>47</v>
      </c>
      <c r="Y109" s="366" t="s">
        <v>467</v>
      </c>
      <c r="Z109" s="370" t="s">
        <v>45</v>
      </c>
      <c r="AA109" s="371"/>
    </row>
    <row r="110" spans="1:27" ht="12">
      <c r="A110" s="28"/>
      <c r="B110" s="359"/>
      <c r="C110" s="360"/>
      <c r="D110" s="363"/>
      <c r="E110" s="362"/>
      <c r="F110" s="363"/>
      <c r="G110" s="364"/>
      <c r="H110" s="365"/>
      <c r="I110" s="366"/>
      <c r="J110" s="366"/>
      <c r="K110" s="366"/>
      <c r="L110" s="366"/>
      <c r="M110" s="366"/>
      <c r="N110" s="367"/>
      <c r="O110" s="372"/>
      <c r="P110" s="366"/>
      <c r="Q110" s="366"/>
      <c r="R110" s="366"/>
      <c r="S110" s="366"/>
      <c r="T110" s="366"/>
      <c r="U110" s="366"/>
      <c r="V110" s="366"/>
      <c r="W110" s="323"/>
      <c r="X110" s="366"/>
      <c r="Y110" s="366"/>
      <c r="Z110" s="370"/>
      <c r="AA110" s="371"/>
    </row>
    <row r="111" spans="1:27" ht="12">
      <c r="A111" s="28"/>
      <c r="B111" s="373"/>
      <c r="C111" s="374"/>
      <c r="D111" s="363"/>
      <c r="E111" s="375"/>
      <c r="F111" s="376"/>
      <c r="G111" s="364"/>
      <c r="H111" s="365"/>
      <c r="I111" s="366"/>
      <c r="J111" s="366"/>
      <c r="K111" s="366"/>
      <c r="L111" s="366"/>
      <c r="M111" s="366"/>
      <c r="N111" s="367"/>
      <c r="O111" s="372"/>
      <c r="P111" s="366"/>
      <c r="Q111" s="366"/>
      <c r="R111" s="366"/>
      <c r="S111" s="366"/>
      <c r="T111" s="366"/>
      <c r="U111" s="366"/>
      <c r="V111" s="366"/>
      <c r="W111" s="323"/>
      <c r="X111" s="366"/>
      <c r="Y111" s="366"/>
      <c r="Z111" s="370"/>
      <c r="AA111" s="371"/>
    </row>
    <row r="112" spans="1:27" ht="12.75" customHeight="1">
      <c r="A112" s="28">
        <v>59</v>
      </c>
      <c r="B112" s="359" t="s">
        <v>468</v>
      </c>
      <c r="C112" s="377" t="s">
        <v>219</v>
      </c>
      <c r="D112" s="320" t="s">
        <v>469</v>
      </c>
      <c r="E112" s="125" t="s">
        <v>461</v>
      </c>
      <c r="F112" s="270" t="s">
        <v>194</v>
      </c>
      <c r="G112" s="321" t="s">
        <v>318</v>
      </c>
      <c r="H112" s="310" t="s">
        <v>319</v>
      </c>
      <c r="I112" s="310" t="s">
        <v>45</v>
      </c>
      <c r="J112" s="310" t="s">
        <v>45</v>
      </c>
      <c r="K112" s="310" t="s">
        <v>45</v>
      </c>
      <c r="L112" s="310" t="s">
        <v>47</v>
      </c>
      <c r="M112" s="310" t="s">
        <v>47</v>
      </c>
      <c r="N112" s="310" t="s">
        <v>48</v>
      </c>
      <c r="O112" s="310" t="s">
        <v>45</v>
      </c>
      <c r="P112" s="310" t="s">
        <v>45</v>
      </c>
      <c r="Q112" s="310" t="s">
        <v>45</v>
      </c>
      <c r="R112" s="67" t="s">
        <v>470</v>
      </c>
      <c r="S112" s="310" t="s">
        <v>45</v>
      </c>
      <c r="T112" s="310" t="s">
        <v>45</v>
      </c>
      <c r="U112" s="310" t="s">
        <v>45</v>
      </c>
      <c r="V112" s="310" t="s">
        <v>45</v>
      </c>
      <c r="W112" s="310" t="s">
        <v>45</v>
      </c>
      <c r="X112" s="310" t="s">
        <v>47</v>
      </c>
      <c r="Y112" s="125" t="s">
        <v>45</v>
      </c>
      <c r="Z112" s="310" t="s">
        <v>45</v>
      </c>
      <c r="AA112" s="378" t="s">
        <v>471</v>
      </c>
    </row>
    <row r="113" spans="1:27" ht="12">
      <c r="A113" s="28"/>
      <c r="B113" s="379"/>
      <c r="C113" s="360"/>
      <c r="D113" s="275"/>
      <c r="E113" s="312"/>
      <c r="F113" s="276" t="s">
        <v>472</v>
      </c>
      <c r="G113" s="312"/>
      <c r="H113" s="332"/>
      <c r="I113" s="343"/>
      <c r="J113" s="343"/>
      <c r="K113" s="343"/>
      <c r="L113" s="343"/>
      <c r="M113" s="343"/>
      <c r="N113" s="337"/>
      <c r="O113" s="354"/>
      <c r="P113" s="343"/>
      <c r="Q113" s="343"/>
      <c r="R113" s="343"/>
      <c r="S113" s="343"/>
      <c r="T113" s="343"/>
      <c r="U113" s="343"/>
      <c r="V113" s="343"/>
      <c r="W113" s="185"/>
      <c r="X113" s="343"/>
      <c r="Y113" s="343"/>
      <c r="Z113" s="123"/>
      <c r="AA113" s="378"/>
    </row>
    <row r="114" spans="1:27" ht="12">
      <c r="A114" s="28"/>
      <c r="B114" s="272"/>
      <c r="C114" s="180"/>
      <c r="D114" s="275"/>
      <c r="E114" s="312"/>
      <c r="F114" s="276"/>
      <c r="G114" s="312"/>
      <c r="H114" s="332"/>
      <c r="I114" s="343"/>
      <c r="J114" s="343"/>
      <c r="K114" s="343"/>
      <c r="L114" s="343"/>
      <c r="M114" s="343"/>
      <c r="N114" s="337"/>
      <c r="O114" s="350"/>
      <c r="P114" s="343"/>
      <c r="Q114" s="343"/>
      <c r="R114" s="343"/>
      <c r="S114" s="343"/>
      <c r="T114" s="343"/>
      <c r="U114" s="343"/>
      <c r="V114" s="343"/>
      <c r="W114" s="185"/>
      <c r="X114" s="343"/>
      <c r="Y114" s="343"/>
      <c r="Z114" s="123"/>
      <c r="AA114" s="378"/>
    </row>
    <row r="115" spans="1:27" ht="12.75" customHeight="1">
      <c r="A115" s="28"/>
      <c r="B115" s="272"/>
      <c r="C115" s="180"/>
      <c r="D115" s="275"/>
      <c r="E115" s="312"/>
      <c r="F115" s="276"/>
      <c r="G115" s="312"/>
      <c r="H115" s="332"/>
      <c r="I115" s="343"/>
      <c r="J115" s="343"/>
      <c r="K115" s="343"/>
      <c r="L115" s="343"/>
      <c r="M115" s="343"/>
      <c r="N115" s="337"/>
      <c r="O115" s="350"/>
      <c r="P115" s="343"/>
      <c r="Q115" s="343"/>
      <c r="R115" s="343"/>
      <c r="S115" s="343"/>
      <c r="T115" s="343"/>
      <c r="U115" s="343"/>
      <c r="V115" s="343"/>
      <c r="W115" s="185"/>
      <c r="X115" s="343"/>
      <c r="Y115" s="343"/>
      <c r="Z115" s="123"/>
      <c r="AA115" s="378"/>
    </row>
    <row r="116" spans="1:27" ht="12">
      <c r="A116" s="28"/>
      <c r="B116" s="380"/>
      <c r="C116" s="252"/>
      <c r="D116" s="281"/>
      <c r="E116" s="381"/>
      <c r="F116" s="357"/>
      <c r="G116" s="381"/>
      <c r="H116" s="382"/>
      <c r="I116" s="329"/>
      <c r="J116" s="329"/>
      <c r="K116" s="329"/>
      <c r="L116" s="329"/>
      <c r="M116" s="329"/>
      <c r="N116" s="327"/>
      <c r="O116" s="383"/>
      <c r="P116" s="329"/>
      <c r="Q116" s="329"/>
      <c r="R116" s="329"/>
      <c r="S116" s="329"/>
      <c r="T116" s="329"/>
      <c r="U116" s="329"/>
      <c r="V116" s="329"/>
      <c r="W116" s="288"/>
      <c r="X116" s="329"/>
      <c r="Y116" s="329"/>
      <c r="Z116" s="146"/>
      <c r="AA116" s="378"/>
    </row>
    <row r="117" spans="6:139" ht="12.75" customHeight="1">
      <c r="F117" s="275"/>
      <c r="I117" s="339"/>
      <c r="J117" s="339"/>
      <c r="K117" s="339"/>
      <c r="L117" s="339"/>
      <c r="M117" s="339"/>
      <c r="N117" s="384"/>
      <c r="O117" s="385"/>
      <c r="P117" s="339"/>
      <c r="Q117" s="339"/>
      <c r="R117" s="339"/>
      <c r="S117" s="339"/>
      <c r="T117" s="339"/>
      <c r="U117" s="339"/>
      <c r="V117" s="339"/>
      <c r="W117" s="386"/>
      <c r="X117" s="339"/>
      <c r="Y117" s="339"/>
      <c r="Z117" s="339"/>
      <c r="AA117" s="387"/>
      <c r="AC117" s="184"/>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row>
    <row r="118" spans="1:29" ht="16.5">
      <c r="A118" s="223" t="str">
        <f>'Commercial standard products'!A105</f>
        <v>For more information about the different manufacturers/references see the sheet "Contact information"</v>
      </c>
      <c r="I118" s="339"/>
      <c r="J118" s="339"/>
      <c r="K118" s="339"/>
      <c r="L118" s="339"/>
      <c r="M118" s="339"/>
      <c r="N118" s="384"/>
      <c r="O118" s="385"/>
      <c r="P118" s="339"/>
      <c r="Q118" s="339"/>
      <c r="R118" s="339"/>
      <c r="S118" s="339"/>
      <c r="T118" s="339"/>
      <c r="U118" s="339"/>
      <c r="V118" s="339"/>
      <c r="W118" s="386"/>
      <c r="X118" s="339"/>
      <c r="Y118" s="339"/>
      <c r="Z118" s="339"/>
      <c r="AA118" s="387"/>
      <c r="AC118" s="5"/>
    </row>
    <row r="119" ht="12">
      <c r="A119" s="182"/>
    </row>
  </sheetData>
  <mergeCells count="94">
    <mergeCell ref="A7:A10"/>
    <mergeCell ref="E7:E10"/>
    <mergeCell ref="F7:F8"/>
    <mergeCell ref="A11:A14"/>
    <mergeCell ref="E11:E14"/>
    <mergeCell ref="F11:F14"/>
    <mergeCell ref="A15:A22"/>
    <mergeCell ref="E15:E20"/>
    <mergeCell ref="F15:F22"/>
    <mergeCell ref="X15:X16"/>
    <mergeCell ref="AA15:AA21"/>
    <mergeCell ref="Q19:Q21"/>
    <mergeCell ref="A23:A29"/>
    <mergeCell ref="F23:F25"/>
    <mergeCell ref="W23:W24"/>
    <mergeCell ref="Y23:Y25"/>
    <mergeCell ref="Z23:Z28"/>
    <mergeCell ref="AA24:AA27"/>
    <mergeCell ref="A30:A36"/>
    <mergeCell ref="AA30:AA32"/>
    <mergeCell ref="AA33:AA35"/>
    <mergeCell ref="A37:A41"/>
    <mergeCell ref="E37:E38"/>
    <mergeCell ref="F37:F40"/>
    <mergeCell ref="X37:X41"/>
    <mergeCell ref="Y37:Y40"/>
    <mergeCell ref="P38:P39"/>
    <mergeCell ref="A42:A45"/>
    <mergeCell ref="F42:F45"/>
    <mergeCell ref="U42:U45"/>
    <mergeCell ref="V42:V45"/>
    <mergeCell ref="A46:A49"/>
    <mergeCell ref="D46:D47"/>
    <mergeCell ref="F46:F47"/>
    <mergeCell ref="A50:A55"/>
    <mergeCell ref="F50:F55"/>
    <mergeCell ref="AA50:AA53"/>
    <mergeCell ref="A56:A59"/>
    <mergeCell ref="F56:F58"/>
    <mergeCell ref="O56:O59"/>
    <mergeCell ref="A60:A62"/>
    <mergeCell ref="D60:D61"/>
    <mergeCell ref="E60:E62"/>
    <mergeCell ref="F60:F62"/>
    <mergeCell ref="A63:A65"/>
    <mergeCell ref="F63:F65"/>
    <mergeCell ref="AA63:AA65"/>
    <mergeCell ref="A66:A68"/>
    <mergeCell ref="D66:D67"/>
    <mergeCell ref="E66:E68"/>
    <mergeCell ref="F66:F68"/>
    <mergeCell ref="AA66:AA67"/>
    <mergeCell ref="A69:A71"/>
    <mergeCell ref="D69:D71"/>
    <mergeCell ref="E69:E71"/>
    <mergeCell ref="F69:F70"/>
    <mergeCell ref="AA69:AA70"/>
    <mergeCell ref="A72:A74"/>
    <mergeCell ref="D72:D73"/>
    <mergeCell ref="F72:F74"/>
    <mergeCell ref="AA72:AA73"/>
    <mergeCell ref="A75:A77"/>
    <mergeCell ref="D75:D77"/>
    <mergeCell ref="F75:F76"/>
    <mergeCell ref="N75:N77"/>
    <mergeCell ref="AA75:AA76"/>
    <mergeCell ref="A78:A80"/>
    <mergeCell ref="F78:F79"/>
    <mergeCell ref="O78:O79"/>
    <mergeCell ref="A81:A83"/>
    <mergeCell ref="A84:A88"/>
    <mergeCell ref="D84:D86"/>
    <mergeCell ref="AA84:AA87"/>
    <mergeCell ref="A89:A91"/>
    <mergeCell ref="F89:F90"/>
    <mergeCell ref="A92:A96"/>
    <mergeCell ref="D92:D93"/>
    <mergeCell ref="O92:O94"/>
    <mergeCell ref="W92:W94"/>
    <mergeCell ref="O95:O96"/>
    <mergeCell ref="A97:A102"/>
    <mergeCell ref="D97:D99"/>
    <mergeCell ref="O97:O98"/>
    <mergeCell ref="AA97:AA99"/>
    <mergeCell ref="AA100:AA102"/>
    <mergeCell ref="A103:A108"/>
    <mergeCell ref="AA103:AA104"/>
    <mergeCell ref="F104:F107"/>
    <mergeCell ref="A109:A111"/>
    <mergeCell ref="B109:B110"/>
    <mergeCell ref="E109:E110"/>
    <mergeCell ref="A112:A116"/>
    <mergeCell ref="AA112:AA116"/>
    <mergeCell ref="O117:O118"/>
  </mergeCells>
  <hyperlinks>
    <hyperlink ref="AA7" r:id="rId1" display="Further information"/>
    <hyperlink ref="AA22" r:id="rId2" display="Futher information"/>
    <hyperlink ref="Z29" r:id="rId3" display="Further information"/>
    <hyperlink ref="AA36" r:id="rId4" display="Further information"/>
    <hyperlink ref="Y41" r:id="rId5" display="Further information"/>
    <hyperlink ref="Z42" r:id="rId6" display="Further information"/>
    <hyperlink ref="Z50" r:id="rId7" display="Further information"/>
    <hyperlink ref="Z56" r:id="rId8" display="Further information"/>
    <hyperlink ref="Y76" r:id="rId9" display="Further information"/>
    <hyperlink ref="AA79" r:id="rId10" display="Further information"/>
    <hyperlink ref="AA82" r:id="rId11" display="Further information"/>
    <hyperlink ref="AA88" r:id="rId12" display="Further information"/>
    <hyperlink ref="Z89" r:id="rId13" display="Product specification"/>
    <hyperlink ref="AA105" r:id="rId14" display="Further information"/>
  </hyperlinks>
  <printOptions/>
  <pageMargins left="0.5902777777777778" right="0.5902777777777778" top="1.3777777777777778" bottom="0.7875" header="0.39375" footer="0.39375"/>
  <pageSetup fitToHeight="1" fitToWidth="1" horizontalDpi="300" verticalDpi="300" orientation="landscape" paperSize="8"/>
  <headerFooter alignWithMargins="0">
    <oddHeader xml:space="preserve">&amp;C&amp;48IEA SHC Task 35 - PV/Thermal Solar Systems     </oddHeader>
    <oddFooter>&amp;C&amp;18Version 3 January 2007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M94"/>
  <sheetViews>
    <sheetView zoomScale="75" zoomScaleNormal="75" zoomScaleSheetLayoutView="75" workbookViewId="0" topLeftCell="J1">
      <pane ySplit="6" topLeftCell="A7" activePane="bottomLeft" state="frozen"/>
      <selection pane="topLeft" activeCell="J1" sqref="J1"/>
      <selection pane="bottomLeft" activeCell="A1" sqref="A1"/>
    </sheetView>
  </sheetViews>
  <sheetFormatPr defaultColWidth="10.28125" defaultRowHeight="12.75"/>
  <cols>
    <col min="1" max="1" width="7.28125" style="1" customWidth="1"/>
    <col min="2" max="2" width="36.421875" style="0" customWidth="1"/>
    <col min="3" max="3" width="31.28125" style="0" customWidth="1"/>
    <col min="4" max="4" width="11.140625" style="0" customWidth="1"/>
    <col min="5" max="5" width="18.421875" style="0" customWidth="1"/>
    <col min="6" max="6" width="11.140625" style="0" customWidth="1"/>
    <col min="7" max="7" width="38.140625" style="0" customWidth="1"/>
    <col min="8" max="8" width="4.57421875" style="0" customWidth="1"/>
    <col min="9" max="9" width="7.140625" style="0" customWidth="1"/>
    <col min="10" max="10" width="8.140625" style="0" customWidth="1"/>
    <col min="11" max="11" width="14.28125" style="0" customWidth="1"/>
    <col min="12" max="12" width="10.57421875" style="0" customWidth="1"/>
    <col min="13" max="13" width="11.421875" style="0" customWidth="1"/>
    <col min="14" max="14" width="12.00390625" style="0" customWidth="1"/>
    <col min="15" max="15" width="11.00390625" style="0" customWidth="1"/>
    <col min="16" max="16" width="13.28125" style="0" customWidth="1"/>
    <col min="17" max="17" width="9.28125" style="0" customWidth="1"/>
    <col min="18" max="18" width="10.8515625" style="0" customWidth="1"/>
    <col min="19" max="20" width="16.57421875" style="0" customWidth="1"/>
    <col min="21" max="22" width="14.8515625" style="0" customWidth="1"/>
    <col min="23" max="23" width="17.140625" style="0" customWidth="1"/>
    <col min="24" max="24" width="17.7109375" style="0" customWidth="1"/>
    <col min="25" max="25" width="29.00390625" style="0" customWidth="1"/>
    <col min="26" max="27" width="9.7109375" style="0" customWidth="1"/>
    <col min="28" max="28" width="9.00390625" style="0" customWidth="1"/>
    <col min="29" max="16384" width="9.7109375" style="0" customWidth="1"/>
  </cols>
  <sheetData>
    <row r="1" spans="1:25" s="3" customFormat="1" ht="28.5">
      <c r="A1" s="6" t="str">
        <f>'Commercial standard products'!A1</f>
        <v>Overview of PV/Thermal Solar System products and projects </v>
      </c>
      <c r="B1"/>
      <c r="C1" s="7"/>
      <c r="D1" s="8"/>
      <c r="E1" s="8"/>
      <c r="F1" s="8"/>
      <c r="G1" s="8"/>
      <c r="H1" s="8"/>
      <c r="I1" s="7"/>
      <c r="J1" s="7"/>
      <c r="K1" s="7"/>
      <c r="L1" s="7"/>
      <c r="M1" s="7"/>
      <c r="N1" s="7"/>
      <c r="O1" s="7"/>
      <c r="P1" s="7"/>
      <c r="Q1" s="7"/>
      <c r="R1" s="7"/>
      <c r="S1" s="7"/>
      <c r="T1" s="7"/>
      <c r="U1" s="7"/>
      <c r="V1" s="7"/>
      <c r="W1" s="7"/>
      <c r="X1" s="9"/>
      <c r="Y1" s="9"/>
    </row>
    <row r="2" spans="1:25" s="3" customFormat="1" ht="12">
      <c r="A2" s="1"/>
      <c r="B2"/>
      <c r="C2" s="7"/>
      <c r="D2" s="8"/>
      <c r="E2" s="8"/>
      <c r="F2" s="8"/>
      <c r="G2" s="8"/>
      <c r="H2" s="8"/>
      <c r="I2" s="7"/>
      <c r="J2" s="7"/>
      <c r="K2" s="7"/>
      <c r="L2" s="7"/>
      <c r="M2" s="7"/>
      <c r="N2" s="7"/>
      <c r="O2" s="7"/>
      <c r="P2" s="7"/>
      <c r="Q2" s="7"/>
      <c r="R2" s="7"/>
      <c r="S2" s="7"/>
      <c r="T2" s="7"/>
      <c r="U2" s="7"/>
      <c r="V2" s="7"/>
      <c r="W2" s="7"/>
      <c r="X2" s="9"/>
      <c r="Y2" s="9"/>
    </row>
    <row r="3" spans="1:25" s="3" customFormat="1" ht="21.75">
      <c r="A3" s="10" t="s">
        <v>473</v>
      </c>
      <c r="C3" s="388"/>
      <c r="D3" s="389"/>
      <c r="E3" s="389"/>
      <c r="F3" s="389"/>
      <c r="G3" s="8"/>
      <c r="H3" s="8"/>
      <c r="I3" s="7"/>
      <c r="J3" s="7"/>
      <c r="K3" s="7"/>
      <c r="L3" s="7"/>
      <c r="M3" s="7"/>
      <c r="N3" s="7"/>
      <c r="O3" s="7"/>
      <c r="P3" s="7"/>
      <c r="Q3" s="7"/>
      <c r="R3" s="7"/>
      <c r="S3" s="7"/>
      <c r="T3" s="7"/>
      <c r="U3" s="7"/>
      <c r="V3" s="7"/>
      <c r="W3" s="7"/>
      <c r="X3" s="9"/>
      <c r="Y3" s="9"/>
    </row>
    <row r="4" spans="1:25" s="3" customFormat="1" ht="12">
      <c r="A4" s="1"/>
      <c r="B4" s="7"/>
      <c r="C4" s="11"/>
      <c r="D4" s="12"/>
      <c r="E4" s="12"/>
      <c r="F4" s="12"/>
      <c r="G4" s="8"/>
      <c r="H4" s="8"/>
      <c r="I4" s="7"/>
      <c r="J4" s="7"/>
      <c r="K4" s="7"/>
      <c r="L4" s="7"/>
      <c r="M4" s="7"/>
      <c r="N4" s="7"/>
      <c r="O4" s="7"/>
      <c r="P4" s="7"/>
      <c r="Q4" s="7"/>
      <c r="R4" s="7"/>
      <c r="S4" s="7"/>
      <c r="T4" s="7"/>
      <c r="U4" s="7"/>
      <c r="V4" s="7"/>
      <c r="W4" s="7"/>
      <c r="X4" s="9"/>
      <c r="Y4" s="9"/>
    </row>
    <row r="5" spans="1:25" s="3" customFormat="1" ht="12">
      <c r="A5" s="13" t="s">
        <v>474</v>
      </c>
      <c r="B5" s="14" t="s">
        <v>3</v>
      </c>
      <c r="C5" s="14" t="s">
        <v>4</v>
      </c>
      <c r="D5" s="390" t="s">
        <v>5</v>
      </c>
      <c r="E5" s="227" t="s">
        <v>6</v>
      </c>
      <c r="F5" s="227" t="s">
        <v>7</v>
      </c>
      <c r="G5" s="391" t="s">
        <v>8</v>
      </c>
      <c r="H5" s="392" t="s">
        <v>306</v>
      </c>
      <c r="I5" s="19" t="s">
        <v>307</v>
      </c>
      <c r="J5" s="230" t="s">
        <v>9</v>
      </c>
      <c r="K5" s="230" t="s">
        <v>10</v>
      </c>
      <c r="L5" s="230" t="s">
        <v>11</v>
      </c>
      <c r="M5" s="230" t="s">
        <v>12</v>
      </c>
      <c r="N5" s="230" t="s">
        <v>13</v>
      </c>
      <c r="O5" s="230" t="s">
        <v>14</v>
      </c>
      <c r="P5" s="230" t="s">
        <v>15</v>
      </c>
      <c r="Q5" s="230" t="s">
        <v>308</v>
      </c>
      <c r="R5" s="230" t="s">
        <v>17</v>
      </c>
      <c r="S5" s="230" t="s">
        <v>19</v>
      </c>
      <c r="T5" s="230" t="s">
        <v>20</v>
      </c>
      <c r="U5" s="230" t="s">
        <v>19</v>
      </c>
      <c r="V5" s="230" t="s">
        <v>20</v>
      </c>
      <c r="W5" s="230" t="s">
        <v>21</v>
      </c>
      <c r="X5" s="230" t="s">
        <v>23</v>
      </c>
      <c r="Y5" s="393" t="s">
        <v>25</v>
      </c>
    </row>
    <row r="6" spans="1:26" s="3" customFormat="1" ht="17.25" customHeight="1">
      <c r="A6" s="21"/>
      <c r="B6" s="238"/>
      <c r="C6" s="23" t="s">
        <v>26</v>
      </c>
      <c r="D6" s="59"/>
      <c r="E6" s="59"/>
      <c r="F6" s="59"/>
      <c r="G6" s="394"/>
      <c r="H6" s="235"/>
      <c r="I6" s="234"/>
      <c r="J6" s="235" t="s">
        <v>27</v>
      </c>
      <c r="K6" s="235" t="s">
        <v>28</v>
      </c>
      <c r="L6" s="235" t="s">
        <v>29</v>
      </c>
      <c r="M6" s="235" t="s">
        <v>30</v>
      </c>
      <c r="N6" s="235" t="s">
        <v>31</v>
      </c>
      <c r="O6" s="235" t="s">
        <v>32</v>
      </c>
      <c r="P6" s="235"/>
      <c r="Q6" s="235" t="s">
        <v>310</v>
      </c>
      <c r="R6" s="236"/>
      <c r="S6" s="236" t="s">
        <v>33</v>
      </c>
      <c r="T6" s="235" t="s">
        <v>33</v>
      </c>
      <c r="U6" s="235" t="s">
        <v>34</v>
      </c>
      <c r="V6" s="235" t="s">
        <v>34</v>
      </c>
      <c r="W6" s="235" t="s">
        <v>35</v>
      </c>
      <c r="X6" s="236" t="s">
        <v>36</v>
      </c>
      <c r="Y6" s="395"/>
      <c r="Z6" s="27"/>
    </row>
    <row r="7" spans="1:26" s="3" customFormat="1" ht="17.25" customHeight="1">
      <c r="A7" s="28">
        <v>33</v>
      </c>
      <c r="B7" s="396" t="s">
        <v>312</v>
      </c>
      <c r="C7" s="290" t="s">
        <v>45</v>
      </c>
      <c r="D7" s="173" t="s">
        <v>257</v>
      </c>
      <c r="E7" s="173" t="s">
        <v>45</v>
      </c>
      <c r="F7" s="173" t="s">
        <v>45</v>
      </c>
      <c r="G7" s="97" t="s">
        <v>475</v>
      </c>
      <c r="H7" s="312" t="s">
        <v>319</v>
      </c>
      <c r="I7" s="332" t="s">
        <v>318</v>
      </c>
      <c r="J7" s="295" t="s">
        <v>45</v>
      </c>
      <c r="K7" s="295" t="s">
        <v>45</v>
      </c>
      <c r="L7" s="295" t="s">
        <v>45</v>
      </c>
      <c r="M7" s="295" t="s">
        <v>319</v>
      </c>
      <c r="N7" s="295" t="s">
        <v>318</v>
      </c>
      <c r="O7" s="295" t="s">
        <v>318</v>
      </c>
      <c r="P7" s="295" t="s">
        <v>45</v>
      </c>
      <c r="Q7" s="295" t="s">
        <v>45</v>
      </c>
      <c r="R7" s="295" t="s">
        <v>45</v>
      </c>
      <c r="S7" s="295" t="s">
        <v>45</v>
      </c>
      <c r="T7" s="295" t="s">
        <v>45</v>
      </c>
      <c r="U7" s="295" t="s">
        <v>45</v>
      </c>
      <c r="V7" s="295" t="s">
        <v>45</v>
      </c>
      <c r="W7" s="295" t="s">
        <v>45</v>
      </c>
      <c r="X7" s="125" t="s">
        <v>476</v>
      </c>
      <c r="Y7" s="397" t="s">
        <v>477</v>
      </c>
      <c r="Z7" s="27"/>
    </row>
    <row r="8" spans="1:26" s="3" customFormat="1" ht="17.25" customHeight="1">
      <c r="A8" s="28"/>
      <c r="B8" s="297"/>
      <c r="C8" s="250"/>
      <c r="D8" s="173"/>
      <c r="E8" s="173"/>
      <c r="F8" s="173"/>
      <c r="G8" s="97" t="s">
        <v>306</v>
      </c>
      <c r="H8" s="312"/>
      <c r="I8" s="332"/>
      <c r="J8" s="295"/>
      <c r="K8" s="295"/>
      <c r="L8" s="295"/>
      <c r="M8" s="295"/>
      <c r="N8" s="295"/>
      <c r="O8" s="295"/>
      <c r="P8" s="295"/>
      <c r="Q8" s="295"/>
      <c r="R8" s="291"/>
      <c r="S8" s="295"/>
      <c r="T8" s="295"/>
      <c r="U8" s="295"/>
      <c r="V8" s="295"/>
      <c r="W8" s="295"/>
      <c r="X8" s="125"/>
      <c r="Y8" s="397"/>
      <c r="Z8" s="27"/>
    </row>
    <row r="9" spans="1:26" s="3" customFormat="1" ht="17.25" customHeight="1">
      <c r="A9" s="28"/>
      <c r="B9" s="398"/>
      <c r="C9" s="104"/>
      <c r="D9" s="399"/>
      <c r="E9" s="399"/>
      <c r="F9" s="399"/>
      <c r="G9" s="138"/>
      <c r="H9" s="381"/>
      <c r="I9" s="382"/>
      <c r="J9" s="400"/>
      <c r="K9" s="400"/>
      <c r="L9" s="400"/>
      <c r="M9" s="400"/>
      <c r="N9" s="400"/>
      <c r="O9" s="400"/>
      <c r="P9" s="400"/>
      <c r="Q9" s="400"/>
      <c r="R9" s="400"/>
      <c r="S9" s="400"/>
      <c r="T9" s="400"/>
      <c r="U9" s="400"/>
      <c r="V9" s="400"/>
      <c r="W9" s="400"/>
      <c r="X9" s="400"/>
      <c r="Y9" s="401"/>
      <c r="Z9" s="27"/>
    </row>
    <row r="10" spans="1:26" s="3" customFormat="1" ht="21.75">
      <c r="A10" s="211">
        <v>34</v>
      </c>
      <c r="B10" s="402" t="s">
        <v>478</v>
      </c>
      <c r="C10" s="290" t="s">
        <v>479</v>
      </c>
      <c r="D10" s="171" t="s">
        <v>173</v>
      </c>
      <c r="E10" s="66" t="s">
        <v>241</v>
      </c>
      <c r="F10" s="171"/>
      <c r="G10" s="66" t="s">
        <v>480</v>
      </c>
      <c r="H10" s="86" t="s">
        <v>319</v>
      </c>
      <c r="I10" s="242" t="s">
        <v>318</v>
      </c>
      <c r="J10" s="67" t="s">
        <v>45</v>
      </c>
      <c r="K10" s="67" t="s">
        <v>45</v>
      </c>
      <c r="L10" s="67" t="s">
        <v>45</v>
      </c>
      <c r="M10" s="67" t="s">
        <v>318</v>
      </c>
      <c r="N10" s="67" t="s">
        <v>319</v>
      </c>
      <c r="O10" s="67" t="s">
        <v>318</v>
      </c>
      <c r="P10" s="86" t="s">
        <v>481</v>
      </c>
      <c r="Q10" s="67" t="s">
        <v>45</v>
      </c>
      <c r="R10" s="86">
        <v>2000</v>
      </c>
      <c r="S10" s="67" t="s">
        <v>45</v>
      </c>
      <c r="T10" s="67" t="s">
        <v>45</v>
      </c>
      <c r="U10" s="67" t="s">
        <v>45</v>
      </c>
      <c r="V10" s="67" t="s">
        <v>45</v>
      </c>
      <c r="W10" s="67" t="s">
        <v>45</v>
      </c>
      <c r="X10" s="403" t="s">
        <v>482</v>
      </c>
      <c r="Y10" s="404"/>
      <c r="Z10" s="27"/>
    </row>
    <row r="11" spans="1:26" s="3" customFormat="1" ht="17.25" customHeight="1">
      <c r="A11" s="211"/>
      <c r="B11" s="405"/>
      <c r="C11" s="294"/>
      <c r="D11" s="173"/>
      <c r="E11" s="406"/>
      <c r="F11" s="173"/>
      <c r="G11" s="66"/>
      <c r="H11" s="38" t="s">
        <v>319</v>
      </c>
      <c r="I11" s="180" t="s">
        <v>318</v>
      </c>
      <c r="J11" s="37" t="s">
        <v>45</v>
      </c>
      <c r="K11" s="37" t="s">
        <v>45</v>
      </c>
      <c r="L11" s="37">
        <v>60</v>
      </c>
      <c r="M11" s="37" t="s">
        <v>318</v>
      </c>
      <c r="N11" s="37" t="s">
        <v>319</v>
      </c>
      <c r="O11" s="37" t="s">
        <v>318</v>
      </c>
      <c r="P11" s="37" t="s">
        <v>483</v>
      </c>
      <c r="Q11" s="37" t="s">
        <v>45</v>
      </c>
      <c r="R11" s="37">
        <v>1999</v>
      </c>
      <c r="S11" s="37" t="s">
        <v>45</v>
      </c>
      <c r="T11" s="37" t="s">
        <v>45</v>
      </c>
      <c r="U11" s="37" t="s">
        <v>45</v>
      </c>
      <c r="V11" s="37" t="s">
        <v>45</v>
      </c>
      <c r="W11" s="37" t="s">
        <v>45</v>
      </c>
      <c r="X11" s="407" t="s">
        <v>484</v>
      </c>
      <c r="Y11" s="408"/>
      <c r="Z11" s="27"/>
    </row>
    <row r="12" spans="1:26" s="3" customFormat="1" ht="17.25" customHeight="1">
      <c r="A12" s="211"/>
      <c r="B12" s="405"/>
      <c r="C12" s="294"/>
      <c r="D12" s="173"/>
      <c r="E12" s="409"/>
      <c r="F12" s="173"/>
      <c r="G12" s="266"/>
      <c r="H12" s="38"/>
      <c r="I12" s="180"/>
      <c r="J12" s="37"/>
      <c r="K12" s="37"/>
      <c r="L12" s="37"/>
      <c r="M12" s="37"/>
      <c r="N12" s="37"/>
      <c r="O12" s="37"/>
      <c r="P12" s="37"/>
      <c r="Q12" s="37"/>
      <c r="R12" s="37"/>
      <c r="S12" s="37"/>
      <c r="T12" s="37"/>
      <c r="U12" s="37"/>
      <c r="V12" s="37"/>
      <c r="W12" s="37"/>
      <c r="X12" s="407"/>
      <c r="Y12" s="408"/>
      <c r="Z12" s="27"/>
    </row>
    <row r="13" spans="1:26" s="3" customFormat="1" ht="17.25" customHeight="1">
      <c r="A13" s="211"/>
      <c r="B13" s="405"/>
      <c r="C13" s="294"/>
      <c r="D13" s="173"/>
      <c r="E13" s="409"/>
      <c r="F13" s="173"/>
      <c r="G13" s="266"/>
      <c r="H13" s="38"/>
      <c r="I13" s="180"/>
      <c r="J13" s="37"/>
      <c r="K13" s="37"/>
      <c r="L13" s="37"/>
      <c r="M13" s="37"/>
      <c r="N13" s="37"/>
      <c r="O13" s="37"/>
      <c r="P13" s="37"/>
      <c r="Q13" s="37"/>
      <c r="R13" s="37"/>
      <c r="S13" s="37"/>
      <c r="T13" s="37"/>
      <c r="U13" s="37"/>
      <c r="V13" s="37"/>
      <c r="W13" s="37"/>
      <c r="X13" s="407"/>
      <c r="Y13" s="313"/>
      <c r="Z13" s="27"/>
    </row>
    <row r="14" spans="1:26" s="3" customFormat="1" ht="17.25" customHeight="1">
      <c r="A14" s="211"/>
      <c r="B14" s="405"/>
      <c r="C14" s="294"/>
      <c r="D14" s="173"/>
      <c r="E14" s="409"/>
      <c r="F14" s="180"/>
      <c r="G14" s="80"/>
      <c r="H14" s="173"/>
      <c r="I14" s="173"/>
      <c r="J14" s="173"/>
      <c r="K14" s="173"/>
      <c r="L14" s="173"/>
      <c r="M14" s="173"/>
      <c r="N14" s="173"/>
      <c r="O14" s="173"/>
      <c r="P14" s="173"/>
      <c r="Q14" s="173"/>
      <c r="R14" s="173"/>
      <c r="S14" s="173"/>
      <c r="T14" s="173"/>
      <c r="U14" s="173"/>
      <c r="V14" s="173"/>
      <c r="W14" s="173"/>
      <c r="X14" s="407"/>
      <c r="Y14" s="313"/>
      <c r="Z14" s="27"/>
    </row>
    <row r="15" spans="1:26" s="3" customFormat="1" ht="17.25" customHeight="1">
      <c r="A15" s="211"/>
      <c r="B15" s="405"/>
      <c r="C15" s="294"/>
      <c r="D15" s="173"/>
      <c r="E15" s="409"/>
      <c r="F15" s="173"/>
      <c r="G15" s="266" t="s">
        <v>485</v>
      </c>
      <c r="H15" s="38" t="s">
        <v>319</v>
      </c>
      <c r="I15" s="180" t="s">
        <v>318</v>
      </c>
      <c r="J15" s="37" t="s">
        <v>45</v>
      </c>
      <c r="K15" s="37" t="s">
        <v>45</v>
      </c>
      <c r="L15" s="37" t="s">
        <v>486</v>
      </c>
      <c r="M15" s="37" t="s">
        <v>319</v>
      </c>
      <c r="N15" s="37" t="s">
        <v>318</v>
      </c>
      <c r="O15" s="37" t="s">
        <v>45</v>
      </c>
      <c r="P15" s="37" t="s">
        <v>487</v>
      </c>
      <c r="Q15" s="37" t="s">
        <v>45</v>
      </c>
      <c r="R15" s="38">
        <v>2002</v>
      </c>
      <c r="S15" s="37" t="s">
        <v>45</v>
      </c>
      <c r="T15" s="37" t="s">
        <v>488</v>
      </c>
      <c r="U15" s="37" t="s">
        <v>45</v>
      </c>
      <c r="V15" s="37" t="s">
        <v>45</v>
      </c>
      <c r="W15" s="37" t="s">
        <v>45</v>
      </c>
      <c r="X15" s="410" t="s">
        <v>489</v>
      </c>
      <c r="Y15" s="411"/>
      <c r="Z15" s="27"/>
    </row>
    <row r="16" spans="1:26" s="3" customFormat="1" ht="17.25" customHeight="1">
      <c r="A16" s="211"/>
      <c r="B16" s="405"/>
      <c r="C16" s="294"/>
      <c r="D16" s="173"/>
      <c r="E16" s="173"/>
      <c r="F16" s="173"/>
      <c r="G16" s="266"/>
      <c r="H16" s="38"/>
      <c r="I16" s="180"/>
      <c r="J16" s="37"/>
      <c r="K16" s="37"/>
      <c r="L16" s="37"/>
      <c r="M16" s="37"/>
      <c r="N16" s="37"/>
      <c r="O16" s="37"/>
      <c r="P16" s="37"/>
      <c r="Q16" s="37"/>
      <c r="R16" s="37"/>
      <c r="S16" s="37"/>
      <c r="T16" s="37"/>
      <c r="U16" s="37"/>
      <c r="V16" s="37"/>
      <c r="W16" s="37"/>
      <c r="X16" s="410"/>
      <c r="Y16" s="313"/>
      <c r="Z16" s="27"/>
    </row>
    <row r="17" spans="1:26" s="3" customFormat="1" ht="17.25" customHeight="1">
      <c r="A17" s="211"/>
      <c r="B17" s="405"/>
      <c r="C17" s="294"/>
      <c r="D17" s="173"/>
      <c r="E17" s="173"/>
      <c r="F17" s="173"/>
      <c r="G17" s="266"/>
      <c r="H17" s="38" t="s">
        <v>319</v>
      </c>
      <c r="I17" s="180" t="s">
        <v>318</v>
      </c>
      <c r="J17" s="37" t="s">
        <v>45</v>
      </c>
      <c r="K17" s="37" t="s">
        <v>45</v>
      </c>
      <c r="L17" s="38" t="s">
        <v>490</v>
      </c>
      <c r="M17" s="37" t="s">
        <v>45</v>
      </c>
      <c r="N17" s="37" t="s">
        <v>45</v>
      </c>
      <c r="O17" s="37" t="s">
        <v>45</v>
      </c>
      <c r="P17" s="37" t="s">
        <v>491</v>
      </c>
      <c r="Q17" s="37" t="s">
        <v>45</v>
      </c>
      <c r="R17" s="38">
        <v>2000</v>
      </c>
      <c r="S17" s="37" t="s">
        <v>45</v>
      </c>
      <c r="T17" s="37" t="s">
        <v>492</v>
      </c>
      <c r="U17" s="37" t="s">
        <v>45</v>
      </c>
      <c r="V17" s="37" t="s">
        <v>45</v>
      </c>
      <c r="W17" s="37" t="s">
        <v>45</v>
      </c>
      <c r="X17" s="410" t="s">
        <v>493</v>
      </c>
      <c r="Y17" s="411"/>
      <c r="Z17" s="27"/>
    </row>
    <row r="18" spans="1:26" s="3" customFormat="1" ht="17.25" customHeight="1">
      <c r="A18" s="211"/>
      <c r="B18" s="405"/>
      <c r="C18" s="294"/>
      <c r="D18" s="173"/>
      <c r="E18" s="173"/>
      <c r="F18" s="173"/>
      <c r="G18" s="266"/>
      <c r="H18" s="38" t="s">
        <v>319</v>
      </c>
      <c r="I18" s="180" t="s">
        <v>318</v>
      </c>
      <c r="J18" s="37" t="s">
        <v>45</v>
      </c>
      <c r="K18" s="37" t="s">
        <v>45</v>
      </c>
      <c r="L18" s="37">
        <v>41</v>
      </c>
      <c r="M18" s="37" t="s">
        <v>319</v>
      </c>
      <c r="N18" s="37" t="s">
        <v>319</v>
      </c>
      <c r="O18" s="37" t="s">
        <v>45</v>
      </c>
      <c r="P18" s="37" t="s">
        <v>491</v>
      </c>
      <c r="Q18" s="37" t="s">
        <v>45</v>
      </c>
      <c r="R18" s="38">
        <v>2003</v>
      </c>
      <c r="S18" s="37" t="s">
        <v>45</v>
      </c>
      <c r="T18" s="37" t="s">
        <v>494</v>
      </c>
      <c r="U18" s="37" t="s">
        <v>45</v>
      </c>
      <c r="V18" s="37" t="s">
        <v>45</v>
      </c>
      <c r="W18" s="37" t="s">
        <v>45</v>
      </c>
      <c r="X18" s="410" t="s">
        <v>495</v>
      </c>
      <c r="Y18" s="411"/>
      <c r="Z18" s="27"/>
    </row>
    <row r="19" spans="1:26" s="3" customFormat="1" ht="17.25" customHeight="1">
      <c r="A19" s="211"/>
      <c r="B19" s="405"/>
      <c r="C19" s="294"/>
      <c r="D19" s="173"/>
      <c r="E19" s="173"/>
      <c r="F19" s="173"/>
      <c r="G19" s="266"/>
      <c r="H19" s="38" t="s">
        <v>319</v>
      </c>
      <c r="I19" s="180" t="s">
        <v>318</v>
      </c>
      <c r="J19" s="37" t="s">
        <v>45</v>
      </c>
      <c r="K19" s="37" t="s">
        <v>45</v>
      </c>
      <c r="L19" s="37">
        <v>75</v>
      </c>
      <c r="M19" s="37" t="s">
        <v>318</v>
      </c>
      <c r="N19" s="37" t="s">
        <v>319</v>
      </c>
      <c r="O19" s="37" t="s">
        <v>318</v>
      </c>
      <c r="P19" s="37" t="s">
        <v>487</v>
      </c>
      <c r="Q19" s="37" t="s">
        <v>45</v>
      </c>
      <c r="R19" s="38" t="s">
        <v>496</v>
      </c>
      <c r="S19" s="37" t="s">
        <v>45</v>
      </c>
      <c r="T19" s="37" t="s">
        <v>497</v>
      </c>
      <c r="U19" s="37" t="s">
        <v>45</v>
      </c>
      <c r="V19" s="37" t="s">
        <v>45</v>
      </c>
      <c r="W19" s="37" t="s">
        <v>45</v>
      </c>
      <c r="X19" s="412" t="s">
        <v>498</v>
      </c>
      <c r="Y19" s="411"/>
      <c r="Z19" s="27"/>
    </row>
    <row r="20" spans="1:26" s="3" customFormat="1" ht="17.25" customHeight="1">
      <c r="A20" s="211"/>
      <c r="B20" s="413"/>
      <c r="C20" s="414"/>
      <c r="D20" s="399"/>
      <c r="E20" s="399"/>
      <c r="F20" s="399"/>
      <c r="G20" s="267"/>
      <c r="H20" s="120"/>
      <c r="I20" s="252"/>
      <c r="J20" s="142"/>
      <c r="K20" s="142"/>
      <c r="L20" s="142"/>
      <c r="M20" s="142"/>
      <c r="N20" s="142"/>
      <c r="O20" s="142"/>
      <c r="P20" s="142"/>
      <c r="Q20" s="142"/>
      <c r="R20" s="142"/>
      <c r="S20" s="142"/>
      <c r="T20" s="142"/>
      <c r="U20" s="142"/>
      <c r="V20" s="142"/>
      <c r="W20" s="142"/>
      <c r="X20" s="412"/>
      <c r="Y20" s="415"/>
      <c r="Z20" s="27"/>
    </row>
    <row r="21" spans="1:33" s="3" customFormat="1" ht="12">
      <c r="A21" s="28">
        <v>35</v>
      </c>
      <c r="B21" s="416" t="s">
        <v>499</v>
      </c>
      <c r="C21" s="290" t="s">
        <v>500</v>
      </c>
      <c r="D21" s="171" t="s">
        <v>501</v>
      </c>
      <c r="E21" s="171" t="s">
        <v>194</v>
      </c>
      <c r="F21" s="171" t="s">
        <v>195</v>
      </c>
      <c r="G21" s="85" t="s">
        <v>502</v>
      </c>
      <c r="H21" s="310" t="s">
        <v>318</v>
      </c>
      <c r="I21" s="417" t="s">
        <v>319</v>
      </c>
      <c r="J21" s="125" t="s">
        <v>45</v>
      </c>
      <c r="K21" s="125" t="s">
        <v>503</v>
      </c>
      <c r="L21" s="125" t="s">
        <v>504</v>
      </c>
      <c r="M21" s="125" t="s">
        <v>318</v>
      </c>
      <c r="N21" s="125" t="s">
        <v>318</v>
      </c>
      <c r="O21" s="125" t="s">
        <v>319</v>
      </c>
      <c r="P21" s="125" t="s">
        <v>505</v>
      </c>
      <c r="Q21" s="125" t="s">
        <v>45</v>
      </c>
      <c r="R21" s="125">
        <v>2003</v>
      </c>
      <c r="S21" s="125" t="s">
        <v>506</v>
      </c>
      <c r="T21" s="310" t="s">
        <v>507</v>
      </c>
      <c r="U21" s="125" t="s">
        <v>45</v>
      </c>
      <c r="V21" s="125" t="s">
        <v>508</v>
      </c>
      <c r="W21" s="125" t="s">
        <v>45</v>
      </c>
      <c r="X21" s="310" t="s">
        <v>509</v>
      </c>
      <c r="Y21" s="259" t="s">
        <v>510</v>
      </c>
      <c r="Z21" s="418"/>
      <c r="AA21" s="418"/>
      <c r="AB21" s="418"/>
      <c r="AC21" s="418"/>
      <c r="AD21" s="418"/>
      <c r="AE21" s="418"/>
      <c r="AF21" s="418"/>
      <c r="AG21" s="418"/>
    </row>
    <row r="22" spans="1:33" s="3" customFormat="1" ht="17.25" customHeight="1">
      <c r="A22" s="28"/>
      <c r="B22" s="416"/>
      <c r="C22" s="290"/>
      <c r="D22" s="173"/>
      <c r="E22" s="173"/>
      <c r="F22" s="173"/>
      <c r="G22" s="85"/>
      <c r="H22" s="312"/>
      <c r="I22" s="332"/>
      <c r="J22" s="295"/>
      <c r="K22" s="295"/>
      <c r="L22" s="295"/>
      <c r="M22" s="295"/>
      <c r="N22" s="295"/>
      <c r="O22" s="295"/>
      <c r="P22" s="295"/>
      <c r="Q22" s="295"/>
      <c r="R22" s="295"/>
      <c r="S22" s="295"/>
      <c r="T22" s="310"/>
      <c r="U22" s="295"/>
      <c r="V22" s="295"/>
      <c r="W22" s="295"/>
      <c r="X22" s="310"/>
      <c r="Y22" s="259"/>
      <c r="Z22" s="418"/>
      <c r="AA22" s="418"/>
      <c r="AB22" s="418"/>
      <c r="AC22" s="418"/>
      <c r="AD22" s="418"/>
      <c r="AE22" s="418"/>
      <c r="AF22" s="418"/>
      <c r="AG22" s="418"/>
    </row>
    <row r="23" spans="1:33" s="3" customFormat="1" ht="17.25" customHeight="1">
      <c r="A23" s="28"/>
      <c r="B23" s="416"/>
      <c r="C23" s="290"/>
      <c r="D23" s="173"/>
      <c r="E23" s="173"/>
      <c r="F23" s="173"/>
      <c r="G23" s="85"/>
      <c r="H23" s="312"/>
      <c r="I23" s="332"/>
      <c r="J23" s="295"/>
      <c r="K23" s="295"/>
      <c r="L23" s="295"/>
      <c r="M23" s="295"/>
      <c r="N23" s="295"/>
      <c r="O23" s="295"/>
      <c r="P23" s="295"/>
      <c r="Q23" s="295"/>
      <c r="R23" s="295"/>
      <c r="S23" s="312"/>
      <c r="T23" s="310"/>
      <c r="U23" s="295"/>
      <c r="V23" s="295"/>
      <c r="W23" s="295"/>
      <c r="X23" s="310"/>
      <c r="Y23" s="259"/>
      <c r="Z23" s="418"/>
      <c r="AA23" s="418"/>
      <c r="AB23" s="418"/>
      <c r="AC23" s="418"/>
      <c r="AD23" s="418"/>
      <c r="AE23" s="418"/>
      <c r="AF23" s="418"/>
      <c r="AG23" s="418"/>
    </row>
    <row r="24" spans="1:33" s="3" customFormat="1" ht="17.25" customHeight="1">
      <c r="A24" s="28"/>
      <c r="B24" s="419" t="s">
        <v>511</v>
      </c>
      <c r="C24" s="275"/>
      <c r="D24" s="173"/>
      <c r="E24" s="173"/>
      <c r="F24" s="173"/>
      <c r="G24" s="266"/>
      <c r="H24" s="312"/>
      <c r="I24" s="332"/>
      <c r="J24" s="295"/>
      <c r="K24" s="295"/>
      <c r="L24" s="295"/>
      <c r="M24" s="295"/>
      <c r="N24" s="295"/>
      <c r="O24" s="295"/>
      <c r="P24" s="295"/>
      <c r="Q24" s="295"/>
      <c r="R24" s="295"/>
      <c r="S24" s="312"/>
      <c r="T24" s="284"/>
      <c r="U24" s="295"/>
      <c r="V24" s="295"/>
      <c r="W24" s="295"/>
      <c r="X24" s="420" t="s">
        <v>55</v>
      </c>
      <c r="Y24" s="259"/>
      <c r="Z24" s="418"/>
      <c r="AA24" s="418"/>
      <c r="AB24" s="418"/>
      <c r="AC24" s="418"/>
      <c r="AD24" s="418"/>
      <c r="AE24" s="418"/>
      <c r="AF24" s="418"/>
      <c r="AG24" s="418"/>
    </row>
    <row r="25" spans="1:33" s="3" customFormat="1" ht="17.25" customHeight="1">
      <c r="A25" s="28"/>
      <c r="B25" s="421"/>
      <c r="C25" s="275"/>
      <c r="D25" s="173"/>
      <c r="E25" s="173"/>
      <c r="F25" s="173"/>
      <c r="G25" s="266"/>
      <c r="H25" s="312"/>
      <c r="I25" s="332"/>
      <c r="J25" s="295"/>
      <c r="K25" s="295"/>
      <c r="L25" s="295"/>
      <c r="M25" s="295"/>
      <c r="N25" s="295"/>
      <c r="O25" s="295"/>
      <c r="P25" s="295"/>
      <c r="Q25" s="295"/>
      <c r="R25" s="295"/>
      <c r="S25" s="312"/>
      <c r="T25" s="284"/>
      <c r="U25" s="295"/>
      <c r="V25" s="295"/>
      <c r="W25" s="295"/>
      <c r="X25" s="94"/>
      <c r="Y25" s="259"/>
      <c r="Z25" s="418"/>
      <c r="AA25" s="418"/>
      <c r="AB25" s="418"/>
      <c r="AC25" s="418"/>
      <c r="AD25" s="418"/>
      <c r="AE25" s="418"/>
      <c r="AF25" s="418"/>
      <c r="AG25" s="418"/>
    </row>
    <row r="26" spans="1:33" s="3" customFormat="1" ht="17.25" customHeight="1">
      <c r="A26" s="28"/>
      <c r="B26" s="422"/>
      <c r="C26" s="104"/>
      <c r="D26" s="399"/>
      <c r="E26" s="399"/>
      <c r="F26" s="399"/>
      <c r="G26" s="267"/>
      <c r="H26" s="381"/>
      <c r="I26" s="382"/>
      <c r="J26" s="400"/>
      <c r="K26" s="400"/>
      <c r="L26" s="400"/>
      <c r="M26" s="400"/>
      <c r="N26" s="400"/>
      <c r="O26" s="400"/>
      <c r="P26" s="400"/>
      <c r="Q26" s="400"/>
      <c r="R26" s="400"/>
      <c r="S26" s="423"/>
      <c r="T26" s="400"/>
      <c r="U26" s="400"/>
      <c r="V26" s="400"/>
      <c r="W26" s="400"/>
      <c r="X26" s="424"/>
      <c r="Y26" s="313"/>
      <c r="Z26" s="418"/>
      <c r="AA26" s="418"/>
      <c r="AB26" s="418"/>
      <c r="AC26" s="418"/>
      <c r="AD26" s="418"/>
      <c r="AE26" s="418"/>
      <c r="AF26" s="418"/>
      <c r="AG26" s="418"/>
    </row>
    <row r="27" spans="1:33" s="3" customFormat="1" ht="17.25" customHeight="1">
      <c r="A27" s="211">
        <v>36</v>
      </c>
      <c r="B27" s="396" t="s">
        <v>512</v>
      </c>
      <c r="C27" s="290" t="s">
        <v>513</v>
      </c>
      <c r="D27" s="171" t="s">
        <v>257</v>
      </c>
      <c r="E27" s="171" t="s">
        <v>59</v>
      </c>
      <c r="F27" s="171" t="s">
        <v>45</v>
      </c>
      <c r="G27" s="85" t="s">
        <v>514</v>
      </c>
      <c r="H27" s="310" t="s">
        <v>318</v>
      </c>
      <c r="I27" s="417" t="s">
        <v>319</v>
      </c>
      <c r="J27" s="125" t="s">
        <v>45</v>
      </c>
      <c r="K27" s="125" t="s">
        <v>45</v>
      </c>
      <c r="L27" s="125" t="s">
        <v>45</v>
      </c>
      <c r="M27" s="125" t="s">
        <v>319</v>
      </c>
      <c r="N27" s="125" t="s">
        <v>318</v>
      </c>
      <c r="O27" s="125" t="s">
        <v>318</v>
      </c>
      <c r="P27" s="85" t="s">
        <v>515</v>
      </c>
      <c r="Q27" s="125" t="s">
        <v>45</v>
      </c>
      <c r="R27" s="125">
        <v>2002</v>
      </c>
      <c r="S27" s="425" t="s">
        <v>45</v>
      </c>
      <c r="T27" s="125" t="s">
        <v>516</v>
      </c>
      <c r="U27" s="125" t="s">
        <v>45</v>
      </c>
      <c r="V27" s="125" t="s">
        <v>45</v>
      </c>
      <c r="W27" s="85" t="s">
        <v>517</v>
      </c>
      <c r="X27" s="310" t="s">
        <v>518</v>
      </c>
      <c r="Y27" s="397"/>
      <c r="Z27" s="75"/>
      <c r="AA27" s="418"/>
      <c r="AB27" s="418"/>
      <c r="AC27" s="418"/>
      <c r="AD27" s="418"/>
      <c r="AE27" s="418"/>
      <c r="AF27" s="418"/>
      <c r="AG27" s="418"/>
    </row>
    <row r="28" spans="1:33" s="3" customFormat="1" ht="17.25" customHeight="1">
      <c r="A28" s="211"/>
      <c r="B28" s="426" t="s">
        <v>519</v>
      </c>
      <c r="C28" s="38"/>
      <c r="D28" s="173"/>
      <c r="E28" s="173"/>
      <c r="F28" s="173"/>
      <c r="G28" s="85"/>
      <c r="H28" s="312"/>
      <c r="I28" s="332"/>
      <c r="J28" s="295"/>
      <c r="K28" s="295"/>
      <c r="L28" s="295"/>
      <c r="M28" s="295"/>
      <c r="N28" s="295"/>
      <c r="O28" s="295"/>
      <c r="P28" s="85"/>
      <c r="Q28" s="295"/>
      <c r="R28" s="295"/>
      <c r="S28" s="266"/>
      <c r="T28" s="295"/>
      <c r="U28" s="295"/>
      <c r="V28" s="295"/>
      <c r="W28" s="85"/>
      <c r="X28" s="310"/>
      <c r="Y28" s="411"/>
      <c r="Z28" s="75"/>
      <c r="AA28" s="418"/>
      <c r="AB28" s="418"/>
      <c r="AC28" s="418"/>
      <c r="AD28" s="418"/>
      <c r="AE28" s="418"/>
      <c r="AF28" s="418"/>
      <c r="AG28" s="418"/>
    </row>
    <row r="29" spans="1:33" s="3" customFormat="1" ht="17.25" customHeight="1">
      <c r="A29" s="211"/>
      <c r="B29" s="426"/>
      <c r="C29" s="38"/>
      <c r="D29" s="173"/>
      <c r="E29" s="173"/>
      <c r="F29" s="173"/>
      <c r="G29" s="85"/>
      <c r="H29" s="312"/>
      <c r="I29" s="332"/>
      <c r="J29" s="295"/>
      <c r="K29" s="295"/>
      <c r="L29" s="295"/>
      <c r="M29" s="295"/>
      <c r="N29" s="295"/>
      <c r="O29" s="295"/>
      <c r="P29" s="85"/>
      <c r="Q29" s="295"/>
      <c r="R29" s="295"/>
      <c r="S29" s="295"/>
      <c r="T29" s="295"/>
      <c r="U29" s="295"/>
      <c r="V29" s="295"/>
      <c r="W29" s="85"/>
      <c r="X29" s="310"/>
      <c r="Y29" s="411"/>
      <c r="Z29" s="75"/>
      <c r="AA29" s="418"/>
      <c r="AB29" s="418"/>
      <c r="AC29" s="418"/>
      <c r="AD29" s="418"/>
      <c r="AE29" s="418"/>
      <c r="AF29" s="418"/>
      <c r="AG29" s="418"/>
    </row>
    <row r="30" spans="1:33" s="3" customFormat="1" ht="17.25" customHeight="1">
      <c r="A30" s="211"/>
      <c r="B30" s="426"/>
      <c r="C30" s="38"/>
      <c r="D30" s="173"/>
      <c r="E30" s="180"/>
      <c r="F30" s="38"/>
      <c r="G30" s="85"/>
      <c r="H30" s="312"/>
      <c r="I30" s="332"/>
      <c r="J30" s="295"/>
      <c r="K30" s="295"/>
      <c r="L30" s="295"/>
      <c r="M30" s="295"/>
      <c r="N30" s="295"/>
      <c r="O30" s="295"/>
      <c r="P30" s="295"/>
      <c r="Q30" s="295"/>
      <c r="R30" s="295"/>
      <c r="S30" s="295"/>
      <c r="T30" s="295"/>
      <c r="U30" s="295"/>
      <c r="V30" s="295"/>
      <c r="W30" s="295"/>
      <c r="X30" s="427" t="s">
        <v>55</v>
      </c>
      <c r="Y30" s="411"/>
      <c r="Z30" s="311"/>
      <c r="AA30" s="418"/>
      <c r="AB30" s="418"/>
      <c r="AC30" s="418"/>
      <c r="AD30" s="418"/>
      <c r="AE30" s="418"/>
      <c r="AF30" s="418"/>
      <c r="AG30" s="418"/>
    </row>
    <row r="31" spans="1:33" s="3" customFormat="1" ht="17.25" customHeight="1">
      <c r="A31" s="428"/>
      <c r="B31" s="426"/>
      <c r="C31" s="38"/>
      <c r="D31" s="173"/>
      <c r="E31" s="180"/>
      <c r="F31" s="120"/>
      <c r="G31" s="102"/>
      <c r="H31" s="312"/>
      <c r="I31" s="332"/>
      <c r="J31" s="295"/>
      <c r="K31" s="424"/>
      <c r="M31" s="295"/>
      <c r="N31" s="295"/>
      <c r="O31" s="295"/>
      <c r="P31" s="295"/>
      <c r="Q31" s="295"/>
      <c r="R31" s="295"/>
      <c r="S31" s="295"/>
      <c r="T31" s="295"/>
      <c r="U31" s="295"/>
      <c r="V31" s="295"/>
      <c r="W31" s="295"/>
      <c r="X31" s="427"/>
      <c r="Y31" s="415"/>
      <c r="Z31" s="311"/>
      <c r="AA31" s="418"/>
      <c r="AB31" s="418"/>
      <c r="AC31" s="418"/>
      <c r="AD31" s="418"/>
      <c r="AE31" s="418"/>
      <c r="AF31" s="418"/>
      <c r="AG31" s="418"/>
    </row>
    <row r="32" spans="1:33" s="3" customFormat="1" ht="12.75" customHeight="1">
      <c r="A32" s="211">
        <v>37</v>
      </c>
      <c r="B32" s="396" t="s">
        <v>520</v>
      </c>
      <c r="C32" s="429" t="s">
        <v>521</v>
      </c>
      <c r="D32" s="171" t="s">
        <v>77</v>
      </c>
      <c r="E32" s="242" t="s">
        <v>45</v>
      </c>
      <c r="F32" s="86" t="s">
        <v>45</v>
      </c>
      <c r="G32" s="213" t="s">
        <v>522</v>
      </c>
      <c r="H32" s="86" t="s">
        <v>319</v>
      </c>
      <c r="I32" s="242" t="s">
        <v>318</v>
      </c>
      <c r="J32" s="67" t="s">
        <v>45</v>
      </c>
      <c r="K32" s="67" t="s">
        <v>45</v>
      </c>
      <c r="L32" s="243">
        <v>1840</v>
      </c>
      <c r="M32" s="67" t="s">
        <v>319</v>
      </c>
      <c r="N32" s="67" t="s">
        <v>318</v>
      </c>
      <c r="O32" s="67" t="s">
        <v>318</v>
      </c>
      <c r="P32" s="67" t="s">
        <v>45</v>
      </c>
      <c r="Q32" s="67" t="s">
        <v>45</v>
      </c>
      <c r="R32" s="67">
        <v>1998</v>
      </c>
      <c r="S32" s="245" t="s">
        <v>45</v>
      </c>
      <c r="T32" s="67" t="s">
        <v>523</v>
      </c>
      <c r="U32" s="67" t="s">
        <v>45</v>
      </c>
      <c r="V32" s="67" t="s">
        <v>45</v>
      </c>
      <c r="W32" s="67" t="s">
        <v>45</v>
      </c>
      <c r="X32" s="86" t="s">
        <v>524</v>
      </c>
      <c r="Y32" s="164" t="s">
        <v>525</v>
      </c>
      <c r="Z32" s="75"/>
      <c r="AA32" s="418"/>
      <c r="AB32" s="418"/>
      <c r="AC32" s="418"/>
      <c r="AD32" s="418"/>
      <c r="AE32" s="418"/>
      <c r="AF32" s="418"/>
      <c r="AG32" s="418"/>
    </row>
    <row r="33" spans="1:33" s="3" customFormat="1" ht="12">
      <c r="A33" s="211"/>
      <c r="B33" s="254"/>
      <c r="C33" s="430" t="s">
        <v>526</v>
      </c>
      <c r="D33" s="173"/>
      <c r="E33" s="180"/>
      <c r="F33" s="38"/>
      <c r="G33" s="179" t="s">
        <v>306</v>
      </c>
      <c r="H33" s="38"/>
      <c r="I33" s="180"/>
      <c r="J33" s="37"/>
      <c r="K33" s="266"/>
      <c r="L33" s="102"/>
      <c r="M33" s="37"/>
      <c r="N33" s="37"/>
      <c r="O33" s="37"/>
      <c r="P33" s="37"/>
      <c r="Q33" s="37"/>
      <c r="R33" s="37"/>
      <c r="S33" s="431"/>
      <c r="T33" s="37"/>
      <c r="U33" s="37"/>
      <c r="V33" s="37"/>
      <c r="W33" s="37"/>
      <c r="X33" s="86"/>
      <c r="Y33" s="164"/>
      <c r="Z33" s="75"/>
      <c r="AA33" s="418"/>
      <c r="AB33" s="418"/>
      <c r="AC33" s="418"/>
      <c r="AD33" s="418"/>
      <c r="AE33" s="418"/>
      <c r="AF33" s="418"/>
      <c r="AG33" s="418"/>
    </row>
    <row r="34" spans="1:33" s="3" customFormat="1" ht="12">
      <c r="A34" s="211"/>
      <c r="B34" s="254"/>
      <c r="C34" s="430"/>
      <c r="D34" s="173"/>
      <c r="E34" s="180"/>
      <c r="F34" s="38"/>
      <c r="G34" s="179"/>
      <c r="H34" s="38"/>
      <c r="I34" s="180"/>
      <c r="J34" s="37"/>
      <c r="K34" s="37"/>
      <c r="L34" s="37"/>
      <c r="M34" s="37"/>
      <c r="N34" s="37"/>
      <c r="O34" s="37"/>
      <c r="P34" s="37"/>
      <c r="Q34" s="37"/>
      <c r="R34" s="37"/>
      <c r="S34" s="431"/>
      <c r="T34" s="37"/>
      <c r="U34" s="37"/>
      <c r="V34" s="37"/>
      <c r="W34" s="37"/>
      <c r="X34" s="86"/>
      <c r="Y34" s="164"/>
      <c r="Z34" s="432"/>
      <c r="AA34" s="418"/>
      <c r="AB34" s="418"/>
      <c r="AC34" s="418"/>
      <c r="AD34" s="418"/>
      <c r="AE34" s="418"/>
      <c r="AF34" s="418"/>
      <c r="AG34" s="418"/>
    </row>
    <row r="35" spans="1:33" s="3" customFormat="1" ht="12">
      <c r="A35" s="211"/>
      <c r="B35" s="254"/>
      <c r="C35" s="430"/>
      <c r="D35" s="173"/>
      <c r="E35" s="180"/>
      <c r="F35" s="38"/>
      <c r="G35" s="179"/>
      <c r="H35" s="38"/>
      <c r="I35" s="180"/>
      <c r="J35" s="37"/>
      <c r="K35" s="37"/>
      <c r="L35" s="37"/>
      <c r="M35" s="37"/>
      <c r="N35" s="37"/>
      <c r="O35" s="37"/>
      <c r="P35" s="37"/>
      <c r="Q35" s="37"/>
      <c r="R35" s="37"/>
      <c r="S35" s="431"/>
      <c r="T35" s="37"/>
      <c r="U35" s="37"/>
      <c r="V35" s="37"/>
      <c r="W35" s="37"/>
      <c r="X35" s="266"/>
      <c r="Y35" s="164"/>
      <c r="Z35" s="432"/>
      <c r="AA35" s="418"/>
      <c r="AB35" s="418"/>
      <c r="AC35" s="418"/>
      <c r="AD35" s="418"/>
      <c r="AE35" s="418"/>
      <c r="AF35" s="418"/>
      <c r="AG35" s="418"/>
    </row>
    <row r="36" spans="1:33" s="3" customFormat="1" ht="12">
      <c r="A36" s="211"/>
      <c r="B36" s="254"/>
      <c r="C36" s="38"/>
      <c r="D36" s="173"/>
      <c r="E36" s="180"/>
      <c r="F36" s="120"/>
      <c r="G36" s="179"/>
      <c r="H36" s="38"/>
      <c r="I36" s="180"/>
      <c r="J36" s="37"/>
      <c r="K36" s="37"/>
      <c r="L36" s="37"/>
      <c r="M36" s="37"/>
      <c r="N36" s="37"/>
      <c r="O36" s="37"/>
      <c r="P36" s="37"/>
      <c r="Q36" s="37"/>
      <c r="R36" s="37"/>
      <c r="S36" s="38"/>
      <c r="T36" s="38"/>
      <c r="U36" s="37"/>
      <c r="V36" s="37"/>
      <c r="W36" s="37"/>
      <c r="X36" s="267"/>
      <c r="Y36" s="164"/>
      <c r="Z36" s="432"/>
      <c r="AA36" s="418"/>
      <c r="AB36" s="418"/>
      <c r="AC36" s="418"/>
      <c r="AD36" s="418"/>
      <c r="AE36" s="418"/>
      <c r="AF36" s="418"/>
      <c r="AG36" s="418"/>
    </row>
    <row r="37" spans="1:26" s="3" customFormat="1" ht="12">
      <c r="A37" s="211">
        <v>38</v>
      </c>
      <c r="B37" s="396" t="s">
        <v>527</v>
      </c>
      <c r="C37" s="290" t="s">
        <v>528</v>
      </c>
      <c r="D37" s="171" t="s">
        <v>173</v>
      </c>
      <c r="E37" s="66" t="s">
        <v>241</v>
      </c>
      <c r="F37" s="171" t="s">
        <v>78</v>
      </c>
      <c r="G37" s="66" t="s">
        <v>529</v>
      </c>
      <c r="H37" s="86" t="s">
        <v>319</v>
      </c>
      <c r="I37" s="242" t="s">
        <v>318</v>
      </c>
      <c r="J37" s="67" t="s">
        <v>45</v>
      </c>
      <c r="K37" s="67" t="s">
        <v>45</v>
      </c>
      <c r="L37" s="243" t="s">
        <v>45</v>
      </c>
      <c r="M37" s="67" t="s">
        <v>318</v>
      </c>
      <c r="N37" s="67" t="s">
        <v>319</v>
      </c>
      <c r="O37" s="67" t="s">
        <v>318</v>
      </c>
      <c r="P37" s="67" t="s">
        <v>45</v>
      </c>
      <c r="Q37" s="67" t="s">
        <v>45</v>
      </c>
      <c r="R37" s="67">
        <v>1998</v>
      </c>
      <c r="S37" s="67" t="s">
        <v>45</v>
      </c>
      <c r="T37" s="67" t="s">
        <v>530</v>
      </c>
      <c r="U37" s="67" t="s">
        <v>45</v>
      </c>
      <c r="V37" s="67" t="s">
        <v>45</v>
      </c>
      <c r="W37" s="67" t="s">
        <v>45</v>
      </c>
      <c r="X37" s="86" t="s">
        <v>531</v>
      </c>
      <c r="Y37" s="433"/>
      <c r="Z37" s="434"/>
    </row>
    <row r="38" spans="1:140" ht="12">
      <c r="A38" s="211"/>
      <c r="B38" s="426"/>
      <c r="C38" s="294"/>
      <c r="D38" s="173"/>
      <c r="E38" s="66"/>
      <c r="F38" s="173"/>
      <c r="G38" s="66"/>
      <c r="H38" s="38"/>
      <c r="I38" s="180"/>
      <c r="J38" s="37"/>
      <c r="K38" s="37"/>
      <c r="L38" s="37"/>
      <c r="M38" s="37"/>
      <c r="N38" s="37"/>
      <c r="O38" s="37"/>
      <c r="P38" s="37"/>
      <c r="Q38" s="37"/>
      <c r="R38" s="37"/>
      <c r="S38" s="37"/>
      <c r="T38" s="37"/>
      <c r="U38" s="37"/>
      <c r="V38" s="37"/>
      <c r="W38" s="37"/>
      <c r="X38" s="86"/>
      <c r="Y38" s="435"/>
      <c r="Z38" s="434"/>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row>
    <row r="39" spans="1:140" ht="12">
      <c r="A39" s="211"/>
      <c r="B39" s="436"/>
      <c r="C39" s="294"/>
      <c r="D39" s="173"/>
      <c r="E39" s="173"/>
      <c r="F39" s="173"/>
      <c r="G39" s="266"/>
      <c r="H39" s="38"/>
      <c r="I39" s="180"/>
      <c r="J39" s="37"/>
      <c r="K39" s="37"/>
      <c r="L39" s="37"/>
      <c r="M39" s="37"/>
      <c r="N39" s="37"/>
      <c r="O39" s="37"/>
      <c r="P39" s="37"/>
      <c r="Q39" s="37"/>
      <c r="R39" s="37"/>
      <c r="S39" s="37"/>
      <c r="T39" s="37"/>
      <c r="U39" s="37"/>
      <c r="V39" s="37"/>
      <c r="W39" s="37"/>
      <c r="X39" s="38"/>
      <c r="Y39" s="435"/>
      <c r="Z39" s="434"/>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row>
    <row r="40" spans="1:140" ht="12">
      <c r="A40" s="28">
        <v>39</v>
      </c>
      <c r="B40" s="416" t="s">
        <v>532</v>
      </c>
      <c r="C40" s="290" t="s">
        <v>533</v>
      </c>
      <c r="D40" s="171" t="s">
        <v>257</v>
      </c>
      <c r="E40" s="171"/>
      <c r="F40" s="171"/>
      <c r="G40" s="85" t="s">
        <v>534</v>
      </c>
      <c r="H40" s="86" t="s">
        <v>319</v>
      </c>
      <c r="I40" s="242" t="s">
        <v>318</v>
      </c>
      <c r="J40" s="67" t="s">
        <v>45</v>
      </c>
      <c r="K40" s="67" t="s">
        <v>45</v>
      </c>
      <c r="L40" s="67" t="s">
        <v>535</v>
      </c>
      <c r="M40" s="67" t="s">
        <v>319</v>
      </c>
      <c r="N40" s="67" t="s">
        <v>318</v>
      </c>
      <c r="O40" s="86" t="s">
        <v>420</v>
      </c>
      <c r="P40" s="111" t="s">
        <v>45</v>
      </c>
      <c r="Q40" s="67" t="s">
        <v>536</v>
      </c>
      <c r="R40" s="67" t="s">
        <v>537</v>
      </c>
      <c r="S40" s="111" t="s">
        <v>45</v>
      </c>
      <c r="T40" s="111" t="s">
        <v>45</v>
      </c>
      <c r="U40" s="111" t="s">
        <v>45</v>
      </c>
      <c r="V40" s="111" t="s">
        <v>45</v>
      </c>
      <c r="W40" s="111" t="s">
        <v>45</v>
      </c>
      <c r="X40" s="331" t="s">
        <v>538</v>
      </c>
      <c r="Y40" s="437"/>
      <c r="Z40" s="434"/>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row>
    <row r="41" spans="1:140" ht="12">
      <c r="A41" s="28"/>
      <c r="B41" s="419" t="s">
        <v>539</v>
      </c>
      <c r="C41" s="290"/>
      <c r="D41" s="173"/>
      <c r="E41" s="173"/>
      <c r="F41" s="173"/>
      <c r="G41" s="85"/>
      <c r="H41" s="38"/>
      <c r="I41" s="180"/>
      <c r="J41" s="37"/>
      <c r="K41" s="37"/>
      <c r="L41" s="37"/>
      <c r="M41" s="37"/>
      <c r="N41" s="37"/>
      <c r="O41" s="86"/>
      <c r="P41" s="36"/>
      <c r="Q41" s="37"/>
      <c r="R41" s="37"/>
      <c r="S41" s="36"/>
      <c r="T41" s="36"/>
      <c r="U41" s="36"/>
      <c r="V41" s="36"/>
      <c r="W41" s="36"/>
      <c r="X41" s="331"/>
      <c r="Y41" s="435"/>
      <c r="Z41" s="434"/>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row>
    <row r="42" spans="1:26" s="3" customFormat="1" ht="12">
      <c r="A42" s="28"/>
      <c r="B42" s="419" t="s">
        <v>540</v>
      </c>
      <c r="C42" s="294"/>
      <c r="D42" s="173"/>
      <c r="E42" s="173"/>
      <c r="F42" s="173"/>
      <c r="G42" s="85"/>
      <c r="H42" s="38"/>
      <c r="I42" s="180"/>
      <c r="J42" s="37"/>
      <c r="K42" s="37"/>
      <c r="L42" s="37"/>
      <c r="M42" s="37"/>
      <c r="N42" s="37"/>
      <c r="O42" s="86"/>
      <c r="P42" s="37"/>
      <c r="Q42" s="37"/>
      <c r="R42" s="37"/>
      <c r="S42" s="37"/>
      <c r="T42" s="37"/>
      <c r="U42" s="37"/>
      <c r="V42" s="37"/>
      <c r="W42" s="37"/>
      <c r="X42" s="331"/>
      <c r="Y42" s="435"/>
      <c r="Z42" s="434"/>
    </row>
    <row r="43" spans="1:26" s="3" customFormat="1" ht="12">
      <c r="A43" s="28"/>
      <c r="B43" s="419" t="s">
        <v>541</v>
      </c>
      <c r="C43" s="438"/>
      <c r="D43" s="173"/>
      <c r="E43" s="173"/>
      <c r="F43" s="173"/>
      <c r="G43" s="266"/>
      <c r="H43" s="38"/>
      <c r="I43" s="180"/>
      <c r="J43" s="37"/>
      <c r="K43" s="37"/>
      <c r="L43" s="37"/>
      <c r="M43" s="37"/>
      <c r="N43" s="37"/>
      <c r="O43" s="284"/>
      <c r="P43" s="37"/>
      <c r="Q43" s="37"/>
      <c r="R43" s="37"/>
      <c r="S43" s="37"/>
      <c r="T43" s="37"/>
      <c r="U43" s="37"/>
      <c r="V43" s="37"/>
      <c r="W43" s="37"/>
      <c r="X43" s="94"/>
      <c r="Y43" s="435"/>
      <c r="Z43" s="434"/>
    </row>
    <row r="44" spans="1:143" ht="12">
      <c r="A44" s="28"/>
      <c r="B44" s="422"/>
      <c r="C44" s="120"/>
      <c r="D44" s="399"/>
      <c r="E44" s="399"/>
      <c r="F44" s="399"/>
      <c r="G44" s="267"/>
      <c r="H44" s="120"/>
      <c r="I44" s="252"/>
      <c r="J44" s="142"/>
      <c r="K44" s="142"/>
      <c r="L44" s="142"/>
      <c r="M44" s="142"/>
      <c r="N44" s="142"/>
      <c r="O44" s="142"/>
      <c r="P44" s="142"/>
      <c r="Q44" s="142"/>
      <c r="R44" s="142"/>
      <c r="S44" s="142"/>
      <c r="T44" s="142"/>
      <c r="U44" s="142"/>
      <c r="V44" s="142"/>
      <c r="W44" s="142"/>
      <c r="X44" s="424"/>
      <c r="Y44" s="210"/>
      <c r="Z44" s="181"/>
      <c r="AA44" s="75"/>
      <c r="AB44" s="75"/>
      <c r="AC44" s="418"/>
      <c r="AD44" s="418"/>
      <c r="AE44" s="418"/>
      <c r="AF44" s="418"/>
      <c r="AG44" s="418"/>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row>
    <row r="45" spans="1:140" ht="12">
      <c r="A45" s="28">
        <v>40</v>
      </c>
      <c r="B45" s="396" t="s">
        <v>542</v>
      </c>
      <c r="C45" s="290" t="s">
        <v>543</v>
      </c>
      <c r="D45" s="173" t="s">
        <v>330</v>
      </c>
      <c r="E45" s="173"/>
      <c r="F45" s="173"/>
      <c r="G45" s="66" t="s">
        <v>544</v>
      </c>
      <c r="H45" s="38" t="s">
        <v>319</v>
      </c>
      <c r="I45" s="180" t="s">
        <v>318</v>
      </c>
      <c r="J45" s="37" t="s">
        <v>45</v>
      </c>
      <c r="K45" s="37" t="s">
        <v>45</v>
      </c>
      <c r="L45" s="273">
        <v>225</v>
      </c>
      <c r="M45" s="37" t="s">
        <v>318</v>
      </c>
      <c r="N45" s="37" t="s">
        <v>319</v>
      </c>
      <c r="O45" s="37" t="s">
        <v>318</v>
      </c>
      <c r="P45" s="86" t="s">
        <v>545</v>
      </c>
      <c r="Q45" s="37" t="s">
        <v>45</v>
      </c>
      <c r="R45" s="37">
        <v>1996</v>
      </c>
      <c r="S45" s="37" t="s">
        <v>45</v>
      </c>
      <c r="T45" s="37" t="s">
        <v>546</v>
      </c>
      <c r="U45" s="37" t="s">
        <v>45</v>
      </c>
      <c r="V45" s="37" t="s">
        <v>45</v>
      </c>
      <c r="W45" s="37" t="s">
        <v>45</v>
      </c>
      <c r="X45" s="86" t="s">
        <v>547</v>
      </c>
      <c r="Y45" s="433"/>
      <c r="Z45" s="434"/>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row>
    <row r="46" spans="1:140" ht="12">
      <c r="A46" s="28"/>
      <c r="B46" s="396"/>
      <c r="C46" s="290"/>
      <c r="D46" s="173"/>
      <c r="E46" s="173"/>
      <c r="F46" s="173"/>
      <c r="G46" s="66"/>
      <c r="H46" s="38"/>
      <c r="I46" s="180"/>
      <c r="J46" s="37"/>
      <c r="K46" s="37"/>
      <c r="L46" s="37"/>
      <c r="M46" s="37"/>
      <c r="N46" s="37"/>
      <c r="O46" s="37"/>
      <c r="P46" s="86"/>
      <c r="Q46" s="37"/>
      <c r="R46" s="37"/>
      <c r="S46" s="37"/>
      <c r="T46" s="37"/>
      <c r="U46" s="37"/>
      <c r="V46" s="37"/>
      <c r="W46" s="37"/>
      <c r="X46" s="86"/>
      <c r="Y46" s="439"/>
      <c r="Z46" s="434"/>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row>
    <row r="47" spans="1:140" ht="12">
      <c r="A47" s="28"/>
      <c r="B47" s="440"/>
      <c r="C47" s="294"/>
      <c r="D47" s="173"/>
      <c r="E47" s="173"/>
      <c r="F47" s="173"/>
      <c r="G47" s="66"/>
      <c r="H47" s="38"/>
      <c r="I47" s="180"/>
      <c r="J47" s="37"/>
      <c r="K47" s="37"/>
      <c r="L47" s="37"/>
      <c r="M47" s="37"/>
      <c r="N47" s="37"/>
      <c r="O47" s="37"/>
      <c r="P47" s="86"/>
      <c r="Q47" s="37"/>
      <c r="R47" s="37"/>
      <c r="S47" s="37"/>
      <c r="T47" s="37"/>
      <c r="U47" s="37"/>
      <c r="V47" s="37"/>
      <c r="W47" s="37"/>
      <c r="X47" s="38"/>
      <c r="Y47" s="439"/>
      <c r="Z47" s="434"/>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row>
    <row r="48" spans="1:140" ht="12">
      <c r="A48" s="28"/>
      <c r="B48" s="440"/>
      <c r="C48" s="294"/>
      <c r="D48" s="173"/>
      <c r="E48" s="180"/>
      <c r="F48" s="38"/>
      <c r="G48" s="179"/>
      <c r="H48" s="38"/>
      <c r="I48" s="180"/>
      <c r="J48" s="37"/>
      <c r="K48" s="37"/>
      <c r="L48" s="37"/>
      <c r="M48" s="37"/>
      <c r="N48" s="37"/>
      <c r="O48" s="37"/>
      <c r="P48" s="86"/>
      <c r="Q48" s="37"/>
      <c r="R48" s="37"/>
      <c r="S48" s="37"/>
      <c r="T48" s="37"/>
      <c r="U48" s="37"/>
      <c r="V48" s="37"/>
      <c r="W48" s="37"/>
      <c r="X48" s="38"/>
      <c r="Y48" s="439"/>
      <c r="Z48" s="434"/>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row>
    <row r="49" spans="1:140" ht="12">
      <c r="A49" s="28"/>
      <c r="B49" s="440"/>
      <c r="C49" s="294"/>
      <c r="D49" s="173"/>
      <c r="E49" s="180"/>
      <c r="F49" s="38"/>
      <c r="G49" s="179"/>
      <c r="H49" s="38" t="s">
        <v>319</v>
      </c>
      <c r="I49" s="180" t="s">
        <v>318</v>
      </c>
      <c r="J49" s="37" t="s">
        <v>45</v>
      </c>
      <c r="K49" s="37" t="s">
        <v>45</v>
      </c>
      <c r="L49" s="37" t="s">
        <v>548</v>
      </c>
      <c r="M49" s="37" t="s">
        <v>319</v>
      </c>
      <c r="N49" s="37" t="s">
        <v>318</v>
      </c>
      <c r="O49" s="37" t="s">
        <v>318</v>
      </c>
      <c r="P49" s="38" t="s">
        <v>549</v>
      </c>
      <c r="Q49" s="37" t="s">
        <v>45</v>
      </c>
      <c r="R49" s="37">
        <v>1996</v>
      </c>
      <c r="S49" s="37" t="s">
        <v>45</v>
      </c>
      <c r="T49" s="37" t="s">
        <v>550</v>
      </c>
      <c r="U49" s="37" t="s">
        <v>45</v>
      </c>
      <c r="V49" s="37" t="s">
        <v>45</v>
      </c>
      <c r="W49" s="37" t="s">
        <v>45</v>
      </c>
      <c r="X49" s="38" t="s">
        <v>547</v>
      </c>
      <c r="Y49" s="439"/>
      <c r="Z49" s="434"/>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row>
    <row r="50" spans="1:140" ht="12">
      <c r="A50" s="28"/>
      <c r="B50" s="440"/>
      <c r="C50" s="294"/>
      <c r="D50" s="173"/>
      <c r="E50" s="180"/>
      <c r="F50" s="38"/>
      <c r="G50" s="179"/>
      <c r="H50" s="38"/>
      <c r="I50" s="180"/>
      <c r="J50" s="37"/>
      <c r="K50" s="37"/>
      <c r="L50" s="37"/>
      <c r="M50" s="37"/>
      <c r="N50" s="37"/>
      <c r="O50" s="37"/>
      <c r="P50" s="38"/>
      <c r="Q50" s="37"/>
      <c r="R50" s="37"/>
      <c r="S50" s="37"/>
      <c r="T50" s="37"/>
      <c r="U50" s="37"/>
      <c r="V50" s="37"/>
      <c r="W50" s="37"/>
      <c r="X50" s="38"/>
      <c r="Y50" s="439"/>
      <c r="Z50" s="434"/>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row>
    <row r="51" spans="1:140" ht="12">
      <c r="A51" s="28"/>
      <c r="B51" s="440"/>
      <c r="C51" s="294"/>
      <c r="D51" s="173"/>
      <c r="E51" s="180"/>
      <c r="F51" s="38"/>
      <c r="G51" s="179"/>
      <c r="H51" s="38"/>
      <c r="I51" s="180"/>
      <c r="J51" s="37"/>
      <c r="K51" s="37"/>
      <c r="L51" s="37"/>
      <c r="M51" s="37"/>
      <c r="N51" s="37"/>
      <c r="O51" s="37"/>
      <c r="P51" s="38"/>
      <c r="Q51" s="37"/>
      <c r="R51" s="37"/>
      <c r="S51" s="37"/>
      <c r="T51" s="38" t="s">
        <v>551</v>
      </c>
      <c r="U51" s="37"/>
      <c r="V51" s="37"/>
      <c r="W51" s="37"/>
      <c r="X51" s="152" t="s">
        <v>55</v>
      </c>
      <c r="Y51" s="439"/>
      <c r="Z51" s="434"/>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row>
    <row r="52" spans="1:140" ht="12">
      <c r="A52" s="28"/>
      <c r="B52" s="440"/>
      <c r="C52" s="294"/>
      <c r="D52" s="173"/>
      <c r="E52" s="180"/>
      <c r="F52" s="38"/>
      <c r="G52" s="179"/>
      <c r="H52" s="38"/>
      <c r="I52" s="180"/>
      <c r="J52" s="37"/>
      <c r="K52" s="37"/>
      <c r="L52" s="37"/>
      <c r="M52" s="37"/>
      <c r="N52" s="37"/>
      <c r="O52" s="37"/>
      <c r="P52" s="38"/>
      <c r="Q52" s="37"/>
      <c r="R52" s="37"/>
      <c r="S52" s="37"/>
      <c r="T52" s="38"/>
      <c r="U52" s="37"/>
      <c r="V52" s="37"/>
      <c r="W52" s="37"/>
      <c r="X52" s="38"/>
      <c r="Y52" s="439"/>
      <c r="Z52" s="434"/>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row>
    <row r="53" spans="1:140" ht="12">
      <c r="A53" s="28"/>
      <c r="B53" s="440"/>
      <c r="C53" s="294"/>
      <c r="D53" s="173"/>
      <c r="E53" s="180"/>
      <c r="F53" s="38"/>
      <c r="G53" s="179"/>
      <c r="H53" s="38"/>
      <c r="I53" s="180"/>
      <c r="J53" s="37"/>
      <c r="K53" s="37"/>
      <c r="L53" s="37"/>
      <c r="M53" s="37"/>
      <c r="N53" s="37"/>
      <c r="O53" s="37"/>
      <c r="P53" s="38"/>
      <c r="Q53" s="37"/>
      <c r="R53" s="37"/>
      <c r="S53" s="37"/>
      <c r="T53" s="38"/>
      <c r="U53" s="37"/>
      <c r="V53" s="37"/>
      <c r="W53" s="37"/>
      <c r="X53" s="38"/>
      <c r="Y53" s="439"/>
      <c r="Z53" s="434"/>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row>
    <row r="54" spans="1:140" ht="12">
      <c r="A54" s="28"/>
      <c r="B54" s="440"/>
      <c r="C54" s="294"/>
      <c r="D54" s="173"/>
      <c r="E54" s="180"/>
      <c r="F54" s="38"/>
      <c r="G54" s="179"/>
      <c r="H54" s="38"/>
      <c r="I54" s="180"/>
      <c r="J54" s="37"/>
      <c r="K54" s="37"/>
      <c r="L54" s="37"/>
      <c r="M54" s="37"/>
      <c r="N54" s="37"/>
      <c r="O54" s="37"/>
      <c r="P54" s="38"/>
      <c r="Q54" s="37"/>
      <c r="R54" s="37"/>
      <c r="S54" s="37"/>
      <c r="T54" s="38"/>
      <c r="U54" s="37"/>
      <c r="V54" s="37"/>
      <c r="W54" s="37"/>
      <c r="X54" s="38"/>
      <c r="Y54" s="439"/>
      <c r="Z54" s="434"/>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row>
    <row r="55" spans="1:140" ht="12">
      <c r="A55" s="28"/>
      <c r="B55" s="440"/>
      <c r="C55" s="294"/>
      <c r="D55" s="173"/>
      <c r="E55" s="180"/>
      <c r="F55" s="38"/>
      <c r="G55" s="179"/>
      <c r="H55" s="38"/>
      <c r="I55" s="180"/>
      <c r="J55" s="37"/>
      <c r="K55" s="37"/>
      <c r="L55" s="37"/>
      <c r="M55" s="37"/>
      <c r="N55" s="37"/>
      <c r="O55" s="37"/>
      <c r="P55" s="38"/>
      <c r="Q55" s="37"/>
      <c r="R55" s="37"/>
      <c r="S55" s="37"/>
      <c r="T55" s="94" t="s">
        <v>552</v>
      </c>
      <c r="U55" s="37"/>
      <c r="V55" s="37"/>
      <c r="W55" s="37"/>
      <c r="X55" s="38"/>
      <c r="Y55" s="439"/>
      <c r="Z55" s="434"/>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row>
    <row r="56" spans="1:140" ht="12">
      <c r="A56" s="28"/>
      <c r="B56" s="440"/>
      <c r="C56" s="294"/>
      <c r="D56" s="173"/>
      <c r="E56" s="180"/>
      <c r="F56" s="38"/>
      <c r="G56" s="179"/>
      <c r="H56" s="38"/>
      <c r="I56" s="180"/>
      <c r="J56" s="37"/>
      <c r="K56" s="37"/>
      <c r="L56" s="37"/>
      <c r="M56" s="37"/>
      <c r="N56" s="37"/>
      <c r="O56" s="37"/>
      <c r="P56" s="284"/>
      <c r="Q56" s="37"/>
      <c r="R56" s="37"/>
      <c r="S56" s="37"/>
      <c r="T56" s="94" t="s">
        <v>553</v>
      </c>
      <c r="U56" s="37"/>
      <c r="V56" s="37"/>
      <c r="W56" s="37"/>
      <c r="X56" s="38"/>
      <c r="Y56" s="439"/>
      <c r="Z56" s="434"/>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row>
    <row r="57" spans="1:140" ht="12">
      <c r="A57" s="28"/>
      <c r="B57" s="440"/>
      <c r="C57" s="294"/>
      <c r="D57" s="173"/>
      <c r="E57" s="180"/>
      <c r="F57" s="38"/>
      <c r="G57" s="179"/>
      <c r="H57" s="38"/>
      <c r="I57" s="180"/>
      <c r="J57" s="37"/>
      <c r="K57" s="37"/>
      <c r="L57" s="37"/>
      <c r="M57" s="37"/>
      <c r="N57" s="37"/>
      <c r="O57" s="37"/>
      <c r="P57" s="284"/>
      <c r="Q57" s="37"/>
      <c r="R57" s="37"/>
      <c r="S57" s="37"/>
      <c r="T57" s="94" t="s">
        <v>554</v>
      </c>
      <c r="U57" s="37"/>
      <c r="V57" s="37"/>
      <c r="W57" s="37"/>
      <c r="X57" s="38"/>
      <c r="Y57" s="439"/>
      <c r="Z57" s="434"/>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row>
    <row r="58" spans="1:140" ht="12">
      <c r="A58" s="28"/>
      <c r="B58" s="426"/>
      <c r="C58" s="294"/>
      <c r="D58" s="173"/>
      <c r="E58" s="180"/>
      <c r="F58" s="120"/>
      <c r="G58" s="179"/>
      <c r="H58" s="38"/>
      <c r="I58" s="180"/>
      <c r="J58" s="37"/>
      <c r="K58" s="37"/>
      <c r="L58" s="37"/>
      <c r="M58" s="37"/>
      <c r="N58" s="37"/>
      <c r="O58" s="37"/>
      <c r="P58" s="37"/>
      <c r="Q58" s="37"/>
      <c r="R58" s="37"/>
      <c r="S58" s="37"/>
      <c r="T58" s="37"/>
      <c r="U58" s="37"/>
      <c r="V58" s="37"/>
      <c r="W58" s="142"/>
      <c r="X58" s="152"/>
      <c r="Y58" s="441"/>
      <c r="Z58" s="434"/>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row>
    <row r="59" spans="1:140" ht="12.75" customHeight="1">
      <c r="A59" s="28">
        <v>41</v>
      </c>
      <c r="B59" s="396" t="s">
        <v>555</v>
      </c>
      <c r="C59" s="290" t="s">
        <v>556</v>
      </c>
      <c r="D59" s="171" t="s">
        <v>286</v>
      </c>
      <c r="E59" s="171"/>
      <c r="F59" s="171"/>
      <c r="G59" s="66" t="s">
        <v>557</v>
      </c>
      <c r="H59" s="86" t="s">
        <v>319</v>
      </c>
      <c r="I59" s="242" t="s">
        <v>318</v>
      </c>
      <c r="J59" s="67" t="s">
        <v>45</v>
      </c>
      <c r="K59" s="67" t="s">
        <v>45</v>
      </c>
      <c r="L59" s="243" t="s">
        <v>45</v>
      </c>
      <c r="M59" s="67" t="s">
        <v>558</v>
      </c>
      <c r="N59" s="67" t="s">
        <v>318</v>
      </c>
      <c r="O59" s="67" t="s">
        <v>319</v>
      </c>
      <c r="P59" s="67" t="s">
        <v>45</v>
      </c>
      <c r="Q59" s="67" t="s">
        <v>45</v>
      </c>
      <c r="R59" s="67">
        <v>1991</v>
      </c>
      <c r="S59" s="67" t="s">
        <v>559</v>
      </c>
      <c r="T59" s="67" t="s">
        <v>560</v>
      </c>
      <c r="U59" s="67" t="s">
        <v>45</v>
      </c>
      <c r="V59" s="67" t="s">
        <v>561</v>
      </c>
      <c r="W59" s="37" t="s">
        <v>45</v>
      </c>
      <c r="X59" s="86" t="s">
        <v>562</v>
      </c>
      <c r="Y59" s="164" t="s">
        <v>563</v>
      </c>
      <c r="Z59" s="434"/>
      <c r="AA59" s="442"/>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row>
    <row r="60" spans="1:140" ht="12">
      <c r="A60" s="28"/>
      <c r="B60" s="436"/>
      <c r="C60" s="290"/>
      <c r="D60" s="173"/>
      <c r="E60" s="173"/>
      <c r="F60" s="173"/>
      <c r="G60" s="66"/>
      <c r="H60" s="38"/>
      <c r="I60" s="180"/>
      <c r="J60" s="37"/>
      <c r="K60" s="37"/>
      <c r="L60" s="37"/>
      <c r="M60" s="37"/>
      <c r="N60" s="37"/>
      <c r="O60" s="37"/>
      <c r="P60" s="37"/>
      <c r="Q60" s="37"/>
      <c r="R60" s="38"/>
      <c r="S60" s="37"/>
      <c r="T60" s="37"/>
      <c r="U60" s="37"/>
      <c r="V60" s="37"/>
      <c r="W60" s="37"/>
      <c r="X60" s="86"/>
      <c r="Y60" s="164"/>
      <c r="Z60" s="102"/>
      <c r="AA60" s="44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row>
    <row r="61" spans="1:140" ht="12">
      <c r="A61" s="28"/>
      <c r="B61" s="436"/>
      <c r="C61" s="294"/>
      <c r="D61" s="173"/>
      <c r="E61" s="180"/>
      <c r="F61" s="38"/>
      <c r="G61" s="102"/>
      <c r="H61" s="38"/>
      <c r="I61" s="180"/>
      <c r="J61" s="37"/>
      <c r="K61" s="37"/>
      <c r="L61" s="37"/>
      <c r="M61" s="37"/>
      <c r="N61" s="37"/>
      <c r="O61" s="37"/>
      <c r="P61" s="37"/>
      <c r="Q61" s="37"/>
      <c r="R61" s="38"/>
      <c r="S61" s="37"/>
      <c r="T61" s="37"/>
      <c r="U61" s="37"/>
      <c r="V61" s="37"/>
      <c r="W61" s="37"/>
      <c r="X61" s="94"/>
      <c r="Y61" s="164"/>
      <c r="Z61" s="102"/>
      <c r="AA61" s="44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row>
    <row r="62" spans="1:140" ht="12">
      <c r="A62" s="28"/>
      <c r="B62" s="436"/>
      <c r="C62" s="266"/>
      <c r="D62" s="173"/>
      <c r="E62" s="180"/>
      <c r="F62" s="120"/>
      <c r="G62" s="179"/>
      <c r="H62" s="38"/>
      <c r="I62" s="180"/>
      <c r="J62" s="424"/>
      <c r="K62" s="424"/>
      <c r="M62" s="37"/>
      <c r="N62" s="37"/>
      <c r="O62" s="37"/>
      <c r="P62" s="37"/>
      <c r="Q62" s="50"/>
      <c r="S62" s="37"/>
      <c r="T62" s="37"/>
      <c r="U62" s="37"/>
      <c r="V62" s="37"/>
      <c r="W62" s="38"/>
      <c r="X62" s="38"/>
      <c r="Y62" s="164"/>
      <c r="Z62" s="102"/>
      <c r="AA62" s="44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row>
    <row r="63" spans="1:140" ht="12.75" customHeight="1">
      <c r="A63" s="28">
        <v>42</v>
      </c>
      <c r="B63" s="396" t="s">
        <v>555</v>
      </c>
      <c r="C63" s="290" t="s">
        <v>564</v>
      </c>
      <c r="D63" s="171" t="s">
        <v>286</v>
      </c>
      <c r="E63" s="171"/>
      <c r="F63" s="171"/>
      <c r="G63" s="66" t="s">
        <v>565</v>
      </c>
      <c r="H63" s="86" t="s">
        <v>319</v>
      </c>
      <c r="I63" s="242" t="s">
        <v>318</v>
      </c>
      <c r="J63" s="67" t="s">
        <v>45</v>
      </c>
      <c r="K63" s="67" t="s">
        <v>45</v>
      </c>
      <c r="L63" s="67" t="s">
        <v>45</v>
      </c>
      <c r="M63" s="67" t="s">
        <v>319</v>
      </c>
      <c r="N63" s="67" t="s">
        <v>318</v>
      </c>
      <c r="O63" s="67" t="s">
        <v>319</v>
      </c>
      <c r="P63" s="305" t="s">
        <v>45</v>
      </c>
      <c r="Q63" s="86" t="s">
        <v>45</v>
      </c>
      <c r="R63" s="171">
        <v>1993</v>
      </c>
      <c r="S63" s="67" t="s">
        <v>566</v>
      </c>
      <c r="T63" s="67" t="s">
        <v>567</v>
      </c>
      <c r="U63" s="67" t="s">
        <v>45</v>
      </c>
      <c r="V63" s="67" t="s">
        <v>45</v>
      </c>
      <c r="W63" s="305" t="s">
        <v>45</v>
      </c>
      <c r="X63" s="86" t="s">
        <v>45</v>
      </c>
      <c r="Y63" s="164" t="s">
        <v>568</v>
      </c>
      <c r="Z63" s="444"/>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row>
    <row r="64" spans="1:140" ht="12">
      <c r="A64" s="28"/>
      <c r="B64" s="436"/>
      <c r="C64" s="290"/>
      <c r="D64" s="173"/>
      <c r="E64" s="173"/>
      <c r="F64" s="173"/>
      <c r="G64" s="66"/>
      <c r="H64" s="38"/>
      <c r="I64" s="180"/>
      <c r="J64" s="99"/>
      <c r="K64" s="266"/>
      <c r="L64" s="445"/>
      <c r="M64" s="37"/>
      <c r="N64" s="37"/>
      <c r="O64" s="37"/>
      <c r="P64" s="284"/>
      <c r="Q64" s="266"/>
      <c r="R64" s="445"/>
      <c r="S64" s="37"/>
      <c r="T64" s="37"/>
      <c r="U64" s="37"/>
      <c r="V64" s="37"/>
      <c r="W64" s="284"/>
      <c r="X64" s="38"/>
      <c r="Y64" s="164"/>
      <c r="Z64" s="434"/>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row>
    <row r="65" spans="1:140" ht="12">
      <c r="A65" s="28"/>
      <c r="B65" s="436"/>
      <c r="C65" s="294"/>
      <c r="D65" s="173"/>
      <c r="E65" s="173"/>
      <c r="F65" s="173"/>
      <c r="G65" s="266"/>
      <c r="H65" s="38"/>
      <c r="I65" s="180"/>
      <c r="J65" s="99"/>
      <c r="K65" s="99"/>
      <c r="L65" s="445"/>
      <c r="M65" s="37"/>
      <c r="N65" s="37"/>
      <c r="O65" s="37"/>
      <c r="P65" s="284"/>
      <c r="Q65" s="99"/>
      <c r="R65" s="445"/>
      <c r="S65" s="37"/>
      <c r="T65" s="37"/>
      <c r="U65" s="37"/>
      <c r="V65" s="37"/>
      <c r="W65" s="284"/>
      <c r="X65" s="38"/>
      <c r="Y65" s="164"/>
      <c r="Z65" s="434"/>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row>
    <row r="66" spans="1:140" ht="12">
      <c r="A66" s="28"/>
      <c r="B66" s="436"/>
      <c r="C66" s="414"/>
      <c r="D66" s="399"/>
      <c r="E66" s="399"/>
      <c r="F66" s="399"/>
      <c r="G66" s="267"/>
      <c r="H66" s="38"/>
      <c r="I66" s="180"/>
      <c r="J66" s="37"/>
      <c r="K66" s="37"/>
      <c r="L66" s="37"/>
      <c r="M66" s="37"/>
      <c r="N66" s="37"/>
      <c r="O66" s="37"/>
      <c r="P66" s="284"/>
      <c r="Q66" s="142"/>
      <c r="R66" s="37"/>
      <c r="S66" s="37"/>
      <c r="T66" s="37"/>
      <c r="U66" s="37"/>
      <c r="V66" s="37"/>
      <c r="W66" s="284"/>
      <c r="X66" s="120"/>
      <c r="Y66" s="164"/>
      <c r="Z66" s="434"/>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row>
    <row r="67" spans="1:140" ht="12.75" customHeight="1">
      <c r="A67" s="28">
        <v>43</v>
      </c>
      <c r="B67" s="396" t="s">
        <v>555</v>
      </c>
      <c r="C67" s="290" t="s">
        <v>569</v>
      </c>
      <c r="D67" s="86" t="s">
        <v>286</v>
      </c>
      <c r="E67" s="171"/>
      <c r="F67" s="171"/>
      <c r="G67" s="64" t="s">
        <v>570</v>
      </c>
      <c r="H67" s="86" t="s">
        <v>319</v>
      </c>
      <c r="I67" s="242" t="s">
        <v>318</v>
      </c>
      <c r="J67" s="67" t="s">
        <v>45</v>
      </c>
      <c r="K67" s="67" t="s">
        <v>45</v>
      </c>
      <c r="L67" s="67" t="s">
        <v>45</v>
      </c>
      <c r="M67" s="67" t="s">
        <v>319</v>
      </c>
      <c r="N67" s="67" t="s">
        <v>318</v>
      </c>
      <c r="O67" s="67" t="s">
        <v>319</v>
      </c>
      <c r="P67" s="305" t="s">
        <v>45</v>
      </c>
      <c r="Q67" s="37" t="s">
        <v>45</v>
      </c>
      <c r="R67" s="67">
        <v>1994</v>
      </c>
      <c r="S67" s="67" t="s">
        <v>571</v>
      </c>
      <c r="T67" s="67" t="s">
        <v>572</v>
      </c>
      <c r="U67" s="67" t="s">
        <v>45</v>
      </c>
      <c r="V67" s="67" t="s">
        <v>573</v>
      </c>
      <c r="W67" s="305" t="s">
        <v>45</v>
      </c>
      <c r="X67" s="38" t="s">
        <v>45</v>
      </c>
      <c r="Y67" s="164" t="s">
        <v>568</v>
      </c>
      <c r="Z67" s="434"/>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row>
    <row r="68" spans="1:140" ht="12">
      <c r="A68" s="28"/>
      <c r="B68" s="436"/>
      <c r="C68" s="294"/>
      <c r="D68" s="38"/>
      <c r="E68" s="173"/>
      <c r="F68" s="173"/>
      <c r="G68" s="64"/>
      <c r="H68" s="38"/>
      <c r="I68" s="180"/>
      <c r="J68" s="37"/>
      <c r="K68" s="37"/>
      <c r="L68" s="37"/>
      <c r="M68" s="37"/>
      <c r="N68" s="37"/>
      <c r="O68" s="37"/>
      <c r="P68" s="284"/>
      <c r="Q68" s="37"/>
      <c r="R68" s="37"/>
      <c r="S68" s="37"/>
      <c r="T68" s="37"/>
      <c r="U68" s="37"/>
      <c r="V68" s="37"/>
      <c r="W68" s="284"/>
      <c r="X68" s="38"/>
      <c r="Y68" s="164"/>
      <c r="Z68" s="434"/>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row>
    <row r="69" spans="1:140" ht="12">
      <c r="A69" s="28"/>
      <c r="B69" s="436"/>
      <c r="C69" s="294"/>
      <c r="D69" s="38"/>
      <c r="E69" s="173"/>
      <c r="F69" s="173"/>
      <c r="G69" s="297"/>
      <c r="H69" s="38"/>
      <c r="I69" s="180"/>
      <c r="J69" s="37"/>
      <c r="K69" s="37"/>
      <c r="L69" s="37"/>
      <c r="M69" s="37"/>
      <c r="N69" s="37"/>
      <c r="O69" s="37"/>
      <c r="P69" s="284"/>
      <c r="Q69" s="37"/>
      <c r="R69" s="37"/>
      <c r="S69" s="37"/>
      <c r="T69" s="37"/>
      <c r="U69" s="37"/>
      <c r="V69" s="37"/>
      <c r="W69" s="284"/>
      <c r="X69" s="38"/>
      <c r="Y69" s="164"/>
      <c r="Z69" s="434"/>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row>
    <row r="70" spans="1:140" ht="12">
      <c r="A70" s="28"/>
      <c r="B70" s="436"/>
      <c r="C70" s="414"/>
      <c r="D70" s="38"/>
      <c r="E70" s="173"/>
      <c r="F70" s="173"/>
      <c r="G70" s="297"/>
      <c r="H70" s="38"/>
      <c r="I70" s="180"/>
      <c r="J70" s="37"/>
      <c r="K70" s="37"/>
      <c r="L70" s="37"/>
      <c r="M70" s="37"/>
      <c r="N70" s="37"/>
      <c r="O70" s="37"/>
      <c r="P70" s="284"/>
      <c r="Q70" s="37"/>
      <c r="R70" s="37"/>
      <c r="S70" s="37"/>
      <c r="T70" s="37"/>
      <c r="U70" s="37"/>
      <c r="V70" s="37"/>
      <c r="W70" s="284"/>
      <c r="X70" s="38"/>
      <c r="Y70" s="164"/>
      <c r="Z70" s="434"/>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row>
    <row r="71" spans="1:140" ht="12">
      <c r="A71" s="28">
        <v>44</v>
      </c>
      <c r="B71" s="396" t="s">
        <v>555</v>
      </c>
      <c r="C71" s="294" t="s">
        <v>574</v>
      </c>
      <c r="D71" s="86" t="s">
        <v>286</v>
      </c>
      <c r="E71" s="171"/>
      <c r="F71" s="171"/>
      <c r="G71" s="64" t="s">
        <v>575</v>
      </c>
      <c r="H71" s="86" t="s">
        <v>319</v>
      </c>
      <c r="I71" s="242" t="s">
        <v>318</v>
      </c>
      <c r="J71" s="67" t="s">
        <v>45</v>
      </c>
      <c r="K71" s="67" t="s">
        <v>45</v>
      </c>
      <c r="L71" s="67" t="s">
        <v>45</v>
      </c>
      <c r="M71" s="67" t="s">
        <v>318</v>
      </c>
      <c r="N71" s="67" t="s">
        <v>319</v>
      </c>
      <c r="O71" s="67" t="s">
        <v>319</v>
      </c>
      <c r="P71" s="67" t="s">
        <v>45</v>
      </c>
      <c r="Q71" s="67" t="s">
        <v>45</v>
      </c>
      <c r="R71" s="67">
        <v>1992</v>
      </c>
      <c r="S71" s="67" t="s">
        <v>576</v>
      </c>
      <c r="T71" s="67" t="s">
        <v>577</v>
      </c>
      <c r="U71" s="67" t="s">
        <v>578</v>
      </c>
      <c r="V71" s="67" t="s">
        <v>579</v>
      </c>
      <c r="W71" s="86" t="s">
        <v>45</v>
      </c>
      <c r="X71" s="86" t="s">
        <v>580</v>
      </c>
      <c r="Y71" s="192" t="s">
        <v>563</v>
      </c>
      <c r="Z71" s="434"/>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row>
    <row r="72" spans="1:140" ht="12">
      <c r="A72" s="28"/>
      <c r="B72" s="436"/>
      <c r="C72" s="294"/>
      <c r="D72" s="38"/>
      <c r="E72" s="173"/>
      <c r="F72" s="173"/>
      <c r="G72" s="64"/>
      <c r="H72" s="38"/>
      <c r="I72" s="180"/>
      <c r="J72" s="37"/>
      <c r="K72" s="37"/>
      <c r="L72" s="37"/>
      <c r="M72" s="37"/>
      <c r="N72" s="37"/>
      <c r="O72" s="37"/>
      <c r="P72" s="37"/>
      <c r="Q72" s="37"/>
      <c r="R72" s="37"/>
      <c r="S72" s="37"/>
      <c r="T72" s="37"/>
      <c r="U72" s="37"/>
      <c r="V72" s="37"/>
      <c r="W72" s="37"/>
      <c r="X72" s="86"/>
      <c r="Y72" s="192"/>
      <c r="Z72" s="434"/>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row>
    <row r="73" spans="1:140" ht="12">
      <c r="A73" s="28"/>
      <c r="B73" s="446"/>
      <c r="C73" s="294"/>
      <c r="D73" s="173"/>
      <c r="E73" s="180"/>
      <c r="F73" s="38"/>
      <c r="G73" s="179"/>
      <c r="H73" s="38"/>
      <c r="I73" s="180"/>
      <c r="J73" s="37"/>
      <c r="K73" s="37"/>
      <c r="L73" s="37"/>
      <c r="M73" s="37"/>
      <c r="N73" s="37"/>
      <c r="O73" s="37"/>
      <c r="P73" s="37"/>
      <c r="Q73" s="37"/>
      <c r="R73" s="37"/>
      <c r="S73" s="37"/>
      <c r="T73" s="37"/>
      <c r="U73" s="37"/>
      <c r="V73" s="37"/>
      <c r="W73" s="37"/>
      <c r="X73" s="86"/>
      <c r="Y73" s="192"/>
      <c r="Z73" s="434"/>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row>
    <row r="74" spans="1:140" ht="12">
      <c r="A74" s="28"/>
      <c r="B74" s="447"/>
      <c r="C74" s="414"/>
      <c r="D74" s="399"/>
      <c r="E74" s="252"/>
      <c r="F74" s="120"/>
      <c r="G74" s="198"/>
      <c r="H74" s="120"/>
      <c r="I74" s="252"/>
      <c r="J74" s="142"/>
      <c r="K74" s="142"/>
      <c r="L74" s="142"/>
      <c r="M74" s="142"/>
      <c r="N74" s="142"/>
      <c r="O74" s="142"/>
      <c r="P74" s="142"/>
      <c r="Q74" s="142"/>
      <c r="R74" s="142"/>
      <c r="S74" s="142"/>
      <c r="T74" s="142"/>
      <c r="U74" s="142"/>
      <c r="V74" s="142"/>
      <c r="W74" s="142"/>
      <c r="X74" s="120"/>
      <c r="Y74" s="192"/>
      <c r="Z74" s="434"/>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row>
    <row r="75" spans="1:140" ht="12">
      <c r="A75" s="28">
        <v>45</v>
      </c>
      <c r="B75" s="402" t="s">
        <v>255</v>
      </c>
      <c r="C75" s="290" t="s">
        <v>581</v>
      </c>
      <c r="D75" s="171" t="s">
        <v>257</v>
      </c>
      <c r="E75" s="171"/>
      <c r="F75" s="171"/>
      <c r="G75" s="66" t="s">
        <v>570</v>
      </c>
      <c r="H75" s="86" t="s">
        <v>319</v>
      </c>
      <c r="I75" s="242" t="s">
        <v>318</v>
      </c>
      <c r="J75" s="67" t="s">
        <v>45</v>
      </c>
      <c r="K75" s="67" t="s">
        <v>45</v>
      </c>
      <c r="L75" s="243" t="s">
        <v>45</v>
      </c>
      <c r="M75" s="67" t="s">
        <v>404</v>
      </c>
      <c r="N75" s="67" t="s">
        <v>318</v>
      </c>
      <c r="O75" s="67" t="s">
        <v>318</v>
      </c>
      <c r="P75" s="67" t="s">
        <v>45</v>
      </c>
      <c r="Q75" s="67" t="s">
        <v>45</v>
      </c>
      <c r="R75" s="67" t="s">
        <v>45</v>
      </c>
      <c r="S75" s="67" t="s">
        <v>45</v>
      </c>
      <c r="T75" s="67" t="s">
        <v>45</v>
      </c>
      <c r="U75" s="67" t="s">
        <v>45</v>
      </c>
      <c r="V75" s="67" t="s">
        <v>45</v>
      </c>
      <c r="W75" s="67" t="s">
        <v>45</v>
      </c>
      <c r="X75" s="86" t="s">
        <v>582</v>
      </c>
      <c r="Y75" s="433"/>
      <c r="Z75" s="434"/>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row>
    <row r="76" spans="1:140" ht="12">
      <c r="A76" s="28"/>
      <c r="B76" s="447"/>
      <c r="C76" s="290"/>
      <c r="D76" s="173"/>
      <c r="E76" s="180"/>
      <c r="F76" s="38"/>
      <c r="G76" s="66"/>
      <c r="H76" s="38"/>
      <c r="I76" s="180"/>
      <c r="J76" s="37"/>
      <c r="K76" s="37"/>
      <c r="L76" s="37"/>
      <c r="M76" s="37"/>
      <c r="N76" s="37"/>
      <c r="O76" s="37"/>
      <c r="P76" s="37"/>
      <c r="Q76" s="37"/>
      <c r="R76" s="37"/>
      <c r="S76" s="37"/>
      <c r="T76" s="37"/>
      <c r="U76" s="37"/>
      <c r="V76" s="37"/>
      <c r="W76" s="37"/>
      <c r="X76" s="86"/>
      <c r="Y76" s="439"/>
      <c r="Z76" s="434"/>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row>
    <row r="77" spans="1:140" ht="12">
      <c r="A77" s="28"/>
      <c r="B77" s="447"/>
      <c r="C77" s="414"/>
      <c r="D77" s="399"/>
      <c r="E77" s="252"/>
      <c r="F77" s="120"/>
      <c r="G77" s="198"/>
      <c r="H77" s="120"/>
      <c r="I77" s="252"/>
      <c r="J77" s="142"/>
      <c r="K77" s="142"/>
      <c r="L77" s="142"/>
      <c r="M77" s="142"/>
      <c r="N77" s="142"/>
      <c r="O77" s="142"/>
      <c r="P77" s="142"/>
      <c r="Q77" s="142"/>
      <c r="R77" s="142"/>
      <c r="S77" s="142"/>
      <c r="T77" s="142"/>
      <c r="U77" s="142"/>
      <c r="V77" s="142"/>
      <c r="W77" s="142"/>
      <c r="X77" s="120"/>
      <c r="Y77" s="439"/>
      <c r="Z77" s="434"/>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row>
    <row r="78" spans="1:140" ht="12">
      <c r="A78" s="28">
        <v>46</v>
      </c>
      <c r="B78" s="402" t="s">
        <v>583</v>
      </c>
      <c r="C78" s="294" t="s">
        <v>584</v>
      </c>
      <c r="D78" s="173" t="s">
        <v>240</v>
      </c>
      <c r="E78" s="173"/>
      <c r="F78" s="173"/>
      <c r="G78" s="66" t="s">
        <v>585</v>
      </c>
      <c r="H78" s="38" t="s">
        <v>319</v>
      </c>
      <c r="I78" s="180" t="s">
        <v>318</v>
      </c>
      <c r="J78" s="37" t="s">
        <v>45</v>
      </c>
      <c r="K78" s="37" t="s">
        <v>45</v>
      </c>
      <c r="L78" s="37">
        <v>505</v>
      </c>
      <c r="M78" s="37" t="s">
        <v>318</v>
      </c>
      <c r="N78" s="37" t="s">
        <v>319</v>
      </c>
      <c r="O78" s="37" t="s">
        <v>318</v>
      </c>
      <c r="P78" s="37" t="s">
        <v>45</v>
      </c>
      <c r="Q78" s="37" t="s">
        <v>45</v>
      </c>
      <c r="R78" s="37">
        <v>1994</v>
      </c>
      <c r="S78" s="37" t="s">
        <v>45</v>
      </c>
      <c r="T78" s="448" t="s">
        <v>586</v>
      </c>
      <c r="U78" s="448" t="s">
        <v>45</v>
      </c>
      <c r="V78" s="448" t="s">
        <v>45</v>
      </c>
      <c r="W78" s="448" t="s">
        <v>45</v>
      </c>
      <c r="X78" s="86" t="s">
        <v>587</v>
      </c>
      <c r="Y78" s="433"/>
      <c r="Z78" s="434"/>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row>
    <row r="79" spans="1:140" ht="12">
      <c r="A79" s="28"/>
      <c r="B79" s="402"/>
      <c r="C79" s="294"/>
      <c r="D79" s="173"/>
      <c r="E79" s="180"/>
      <c r="F79" s="38"/>
      <c r="G79" s="66"/>
      <c r="H79" s="38"/>
      <c r="I79" s="180"/>
      <c r="J79" s="37"/>
      <c r="K79" s="37"/>
      <c r="L79" s="37"/>
      <c r="M79" s="37"/>
      <c r="N79" s="37"/>
      <c r="O79" s="37"/>
      <c r="P79" s="37"/>
      <c r="Q79" s="37"/>
      <c r="R79" s="37"/>
      <c r="S79" s="37"/>
      <c r="T79" s="37"/>
      <c r="U79" s="37"/>
      <c r="V79" s="37"/>
      <c r="W79" s="37"/>
      <c r="X79" s="86"/>
      <c r="Y79" s="439"/>
      <c r="Z79" s="434"/>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row>
    <row r="80" spans="1:140" ht="12">
      <c r="A80" s="28"/>
      <c r="B80" s="449"/>
      <c r="C80" s="414"/>
      <c r="D80" s="399"/>
      <c r="E80" s="252"/>
      <c r="F80" s="120"/>
      <c r="G80" s="198"/>
      <c r="H80" s="120"/>
      <c r="I80" s="252"/>
      <c r="J80" s="142"/>
      <c r="K80" s="142"/>
      <c r="L80" s="142"/>
      <c r="M80" s="142"/>
      <c r="N80" s="142"/>
      <c r="O80" s="142"/>
      <c r="P80" s="142"/>
      <c r="Q80" s="142"/>
      <c r="R80" s="142"/>
      <c r="S80" s="142"/>
      <c r="T80" s="142"/>
      <c r="U80" s="142"/>
      <c r="V80" s="142"/>
      <c r="W80" s="142"/>
      <c r="X80" s="120"/>
      <c r="Y80" s="439"/>
      <c r="Z80" s="434"/>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row>
    <row r="81" spans="1:140" ht="12">
      <c r="A81" s="28">
        <v>47</v>
      </c>
      <c r="B81" s="402" t="s">
        <v>588</v>
      </c>
      <c r="C81" s="290" t="s">
        <v>589</v>
      </c>
      <c r="D81" s="173" t="s">
        <v>425</v>
      </c>
      <c r="E81" s="180"/>
      <c r="F81" s="86"/>
      <c r="G81" s="179" t="s">
        <v>590</v>
      </c>
      <c r="H81" s="38" t="s">
        <v>319</v>
      </c>
      <c r="I81" s="180" t="s">
        <v>318</v>
      </c>
      <c r="J81" s="37" t="s">
        <v>45</v>
      </c>
      <c r="K81" s="37" t="s">
        <v>45</v>
      </c>
      <c r="L81" s="37" t="s">
        <v>45</v>
      </c>
      <c r="M81" s="37" t="s">
        <v>45</v>
      </c>
      <c r="N81" s="37" t="s">
        <v>45</v>
      </c>
      <c r="O81" s="37" t="s">
        <v>45</v>
      </c>
      <c r="P81" s="37" t="s">
        <v>45</v>
      </c>
      <c r="Q81" s="37" t="s">
        <v>45</v>
      </c>
      <c r="R81" s="151" t="s">
        <v>45</v>
      </c>
      <c r="S81" s="37" t="s">
        <v>45</v>
      </c>
      <c r="T81" s="37" t="s">
        <v>45</v>
      </c>
      <c r="U81" s="37" t="s">
        <v>45</v>
      </c>
      <c r="V81" s="37" t="s">
        <v>45</v>
      </c>
      <c r="W81" s="37" t="s">
        <v>45</v>
      </c>
      <c r="X81" s="38" t="s">
        <v>591</v>
      </c>
      <c r="Y81" s="433"/>
      <c r="Z81" s="434"/>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row>
    <row r="82" spans="1:140" ht="12">
      <c r="A82" s="28"/>
      <c r="B82" s="450"/>
      <c r="C82" s="290"/>
      <c r="D82" s="173"/>
      <c r="E82" s="180"/>
      <c r="F82" s="38"/>
      <c r="G82" s="179"/>
      <c r="H82" s="38"/>
      <c r="I82" s="180"/>
      <c r="J82" s="37"/>
      <c r="K82" s="37"/>
      <c r="L82" s="37"/>
      <c r="M82" s="37"/>
      <c r="N82" s="37"/>
      <c r="O82" s="37"/>
      <c r="P82" s="37"/>
      <c r="Q82" s="37"/>
      <c r="R82" s="151"/>
      <c r="S82" s="37"/>
      <c r="T82" s="37"/>
      <c r="U82" s="37"/>
      <c r="V82" s="37"/>
      <c r="W82" s="37"/>
      <c r="X82" s="38"/>
      <c r="Y82" s="439"/>
      <c r="Z82" s="434"/>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row>
    <row r="83" spans="1:140" ht="12">
      <c r="A83" s="28"/>
      <c r="B83" s="451"/>
      <c r="C83" s="414"/>
      <c r="D83" s="399"/>
      <c r="E83" s="252"/>
      <c r="F83" s="120"/>
      <c r="G83" s="198"/>
      <c r="H83" s="120"/>
      <c r="I83" s="252"/>
      <c r="J83" s="142"/>
      <c r="K83" s="142"/>
      <c r="L83" s="142"/>
      <c r="M83" s="142"/>
      <c r="N83" s="142"/>
      <c r="O83" s="142"/>
      <c r="P83" s="142"/>
      <c r="Q83" s="142"/>
      <c r="R83" s="157"/>
      <c r="S83" s="142"/>
      <c r="T83" s="142"/>
      <c r="U83" s="142"/>
      <c r="V83" s="142"/>
      <c r="W83" s="142"/>
      <c r="X83" s="120"/>
      <c r="Y83" s="441"/>
      <c r="Z83" s="434"/>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row>
    <row r="84" spans="1:140" ht="12">
      <c r="A84" s="28">
        <v>48</v>
      </c>
      <c r="B84" s="416" t="s">
        <v>532</v>
      </c>
      <c r="C84" s="290" t="s">
        <v>592</v>
      </c>
      <c r="D84" s="173" t="s">
        <v>257</v>
      </c>
      <c r="E84" s="173"/>
      <c r="F84" s="173"/>
      <c r="G84" s="66" t="s">
        <v>593</v>
      </c>
      <c r="H84" s="38" t="s">
        <v>319</v>
      </c>
      <c r="I84" s="180" t="s">
        <v>318</v>
      </c>
      <c r="J84" s="37" t="s">
        <v>45</v>
      </c>
      <c r="K84" s="37" t="s">
        <v>45</v>
      </c>
      <c r="L84" s="37" t="s">
        <v>594</v>
      </c>
      <c r="M84" s="37" t="s">
        <v>319</v>
      </c>
      <c r="N84" s="37" t="s">
        <v>318</v>
      </c>
      <c r="O84" s="37" t="s">
        <v>318</v>
      </c>
      <c r="P84" s="86" t="s">
        <v>595</v>
      </c>
      <c r="Q84" s="37" t="s">
        <v>45</v>
      </c>
      <c r="R84" s="66" t="s">
        <v>596</v>
      </c>
      <c r="S84" s="37" t="s">
        <v>597</v>
      </c>
      <c r="T84" s="37" t="s">
        <v>598</v>
      </c>
      <c r="U84" s="37" t="s">
        <v>45</v>
      </c>
      <c r="V84" s="37" t="s">
        <v>45</v>
      </c>
      <c r="W84" s="37" t="s">
        <v>45</v>
      </c>
      <c r="X84" s="452" t="s">
        <v>599</v>
      </c>
      <c r="Y84" s="439"/>
      <c r="Z84" s="434"/>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row>
    <row r="85" spans="1:140" ht="12">
      <c r="A85" s="28"/>
      <c r="B85" s="419" t="s">
        <v>539</v>
      </c>
      <c r="C85" s="290"/>
      <c r="D85" s="173"/>
      <c r="E85" s="173"/>
      <c r="F85" s="173"/>
      <c r="G85" s="66"/>
      <c r="H85" s="38"/>
      <c r="I85" s="180"/>
      <c r="J85" s="37"/>
      <c r="K85" s="37"/>
      <c r="L85" s="37"/>
      <c r="M85" s="37"/>
      <c r="N85" s="37"/>
      <c r="O85" s="37"/>
      <c r="P85" s="86"/>
      <c r="Q85" s="37"/>
      <c r="R85" s="66"/>
      <c r="S85" s="37"/>
      <c r="T85" s="37"/>
      <c r="U85" s="37"/>
      <c r="V85" s="37"/>
      <c r="W85" s="37"/>
      <c r="X85" s="452"/>
      <c r="Y85" s="439"/>
      <c r="Z85" s="434"/>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row>
    <row r="86" spans="1:140" ht="12">
      <c r="A86" s="28"/>
      <c r="B86" s="419" t="s">
        <v>540</v>
      </c>
      <c r="C86" s="294"/>
      <c r="D86" s="173"/>
      <c r="E86" s="173"/>
      <c r="F86" s="173"/>
      <c r="G86" s="66"/>
      <c r="H86" s="38"/>
      <c r="I86" s="180"/>
      <c r="J86" s="37"/>
      <c r="K86" s="37"/>
      <c r="L86" s="37"/>
      <c r="M86" s="37"/>
      <c r="N86" s="37"/>
      <c r="O86" s="37"/>
      <c r="P86" s="37"/>
      <c r="Q86" s="37"/>
      <c r="R86" s="37"/>
      <c r="S86" s="37"/>
      <c r="T86" s="37"/>
      <c r="U86" s="37"/>
      <c r="V86" s="37"/>
      <c r="W86" s="37"/>
      <c r="X86" s="452"/>
      <c r="Y86" s="439"/>
      <c r="Z86" s="434"/>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row>
    <row r="87" spans="1:140" ht="12">
      <c r="A87" s="28"/>
      <c r="B87" s="419" t="s">
        <v>541</v>
      </c>
      <c r="C87" s="294"/>
      <c r="D87" s="173"/>
      <c r="E87" s="173"/>
      <c r="F87" s="173"/>
      <c r="G87" s="66"/>
      <c r="H87" s="38"/>
      <c r="I87" s="180"/>
      <c r="J87" s="37"/>
      <c r="K87" s="37"/>
      <c r="L87" s="37"/>
      <c r="M87" s="37"/>
      <c r="N87" s="37"/>
      <c r="O87" s="37"/>
      <c r="P87" s="37"/>
      <c r="Q87" s="37"/>
      <c r="R87" s="37"/>
      <c r="S87" s="37"/>
      <c r="T87" s="37"/>
      <c r="U87" s="37"/>
      <c r="V87" s="37"/>
      <c r="W87" s="37"/>
      <c r="X87" s="152"/>
      <c r="Y87" s="439"/>
      <c r="Z87" s="434"/>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row>
    <row r="88" spans="1:140" ht="12">
      <c r="A88" s="28"/>
      <c r="B88" s="449"/>
      <c r="C88" s="414"/>
      <c r="D88" s="399"/>
      <c r="E88" s="399"/>
      <c r="F88" s="399"/>
      <c r="G88" s="267"/>
      <c r="H88" s="120"/>
      <c r="I88" s="252"/>
      <c r="J88" s="142"/>
      <c r="K88" s="142"/>
      <c r="L88" s="142"/>
      <c r="M88" s="142"/>
      <c r="N88" s="142"/>
      <c r="O88" s="142"/>
      <c r="P88" s="142"/>
      <c r="Q88" s="142"/>
      <c r="R88" s="142"/>
      <c r="S88" s="142"/>
      <c r="T88" s="142"/>
      <c r="U88" s="142"/>
      <c r="V88" s="142"/>
      <c r="W88" s="142"/>
      <c r="X88" s="120"/>
      <c r="Y88" s="441"/>
      <c r="Z88" s="434"/>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row>
    <row r="89" spans="1:25" ht="12.75" customHeight="1">
      <c r="A89" s="28">
        <v>49</v>
      </c>
      <c r="B89" s="405" t="s">
        <v>600</v>
      </c>
      <c r="C89" s="290" t="s">
        <v>601</v>
      </c>
      <c r="D89" s="173" t="s">
        <v>173</v>
      </c>
      <c r="E89" s="66" t="s">
        <v>241</v>
      </c>
      <c r="F89" s="173"/>
      <c r="G89" s="66" t="s">
        <v>602</v>
      </c>
      <c r="H89" s="38" t="s">
        <v>319</v>
      </c>
      <c r="I89" s="180" t="s">
        <v>318</v>
      </c>
      <c r="J89" s="37" t="s">
        <v>45</v>
      </c>
      <c r="K89" s="37" t="s">
        <v>45</v>
      </c>
      <c r="L89" s="37" t="s">
        <v>45</v>
      </c>
      <c r="M89" s="37" t="s">
        <v>318</v>
      </c>
      <c r="N89" s="37" t="s">
        <v>319</v>
      </c>
      <c r="O89" s="37" t="s">
        <v>318</v>
      </c>
      <c r="P89" s="86" t="s">
        <v>603</v>
      </c>
      <c r="Q89" s="37" t="s">
        <v>45</v>
      </c>
      <c r="R89" s="86">
        <v>2001</v>
      </c>
      <c r="S89" s="37" t="s">
        <v>45</v>
      </c>
      <c r="T89" s="37" t="s">
        <v>604</v>
      </c>
      <c r="U89" s="37" t="s">
        <v>45</v>
      </c>
      <c r="V89" s="37" t="s">
        <v>45</v>
      </c>
      <c r="W89" s="37" t="s">
        <v>45</v>
      </c>
      <c r="X89" s="264" t="s">
        <v>605</v>
      </c>
      <c r="Y89" s="439"/>
    </row>
    <row r="90" spans="1:25" ht="13.5" customHeight="1">
      <c r="A90" s="28"/>
      <c r="B90" s="405"/>
      <c r="C90" s="294"/>
      <c r="D90" s="173"/>
      <c r="E90" s="66"/>
      <c r="F90" s="173"/>
      <c r="G90" s="66"/>
      <c r="H90" s="38"/>
      <c r="I90" s="180"/>
      <c r="J90" s="37"/>
      <c r="K90" s="37"/>
      <c r="L90" s="37"/>
      <c r="M90" s="37"/>
      <c r="N90" s="37"/>
      <c r="O90" s="37"/>
      <c r="P90" s="86"/>
      <c r="Q90" s="37"/>
      <c r="R90" s="38"/>
      <c r="S90" s="37"/>
      <c r="T90" s="37"/>
      <c r="U90" s="37"/>
      <c r="V90" s="37"/>
      <c r="W90" s="37"/>
      <c r="X90" s="152"/>
      <c r="Y90" s="439"/>
    </row>
    <row r="91" spans="1:25" ht="12">
      <c r="A91" s="28"/>
      <c r="B91" s="449"/>
      <c r="C91" s="414"/>
      <c r="D91" s="399"/>
      <c r="E91" s="399"/>
      <c r="F91" s="399"/>
      <c r="G91" s="267"/>
      <c r="H91" s="120"/>
      <c r="I91" s="252"/>
      <c r="J91" s="142"/>
      <c r="K91" s="142"/>
      <c r="L91" s="142"/>
      <c r="M91" s="142"/>
      <c r="N91" s="142"/>
      <c r="O91" s="142"/>
      <c r="P91" s="142"/>
      <c r="Q91" s="142"/>
      <c r="R91" s="142"/>
      <c r="S91" s="142"/>
      <c r="T91" s="142"/>
      <c r="U91" s="142"/>
      <c r="V91" s="142"/>
      <c r="W91" s="142"/>
      <c r="X91" s="120"/>
      <c r="Y91" s="441"/>
    </row>
    <row r="92" spans="1:2" ht="12">
      <c r="A92" s="453"/>
      <c r="B92" s="166"/>
    </row>
    <row r="93" ht="16.5">
      <c r="A93" s="223" t="s">
        <v>302</v>
      </c>
    </row>
    <row r="94" ht="12">
      <c r="A94" s="453"/>
    </row>
  </sheetData>
  <mergeCells count="78">
    <mergeCell ref="A7:A9"/>
    <mergeCell ref="X7:X8"/>
    <mergeCell ref="Y7:Y8"/>
    <mergeCell ref="A10:A20"/>
    <mergeCell ref="G10:G11"/>
    <mergeCell ref="X11:X14"/>
    <mergeCell ref="X15:X16"/>
    <mergeCell ref="X19:X20"/>
    <mergeCell ref="A21:A26"/>
    <mergeCell ref="B21:B23"/>
    <mergeCell ref="C21:C23"/>
    <mergeCell ref="G21:G23"/>
    <mergeCell ref="T21:T23"/>
    <mergeCell ref="X21:X23"/>
    <mergeCell ref="Y21:Y25"/>
    <mergeCell ref="A27:A30"/>
    <mergeCell ref="G27:G30"/>
    <mergeCell ref="P27:P29"/>
    <mergeCell ref="W27:W29"/>
    <mergeCell ref="X27:X29"/>
    <mergeCell ref="A32:A36"/>
    <mergeCell ref="X32:X34"/>
    <mergeCell ref="Y32:Y36"/>
    <mergeCell ref="A37:A39"/>
    <mergeCell ref="E37:E38"/>
    <mergeCell ref="G37:G38"/>
    <mergeCell ref="X37:X38"/>
    <mergeCell ref="A40:A44"/>
    <mergeCell ref="C40:C41"/>
    <mergeCell ref="G40:G42"/>
    <mergeCell ref="O40:O42"/>
    <mergeCell ref="X40:X42"/>
    <mergeCell ref="A45:A58"/>
    <mergeCell ref="B45:B46"/>
    <mergeCell ref="C45:C46"/>
    <mergeCell ref="G45:G47"/>
    <mergeCell ref="P45:P48"/>
    <mergeCell ref="X45:X46"/>
    <mergeCell ref="P49:P55"/>
    <mergeCell ref="X49:X50"/>
    <mergeCell ref="T51:T54"/>
    <mergeCell ref="A59:A62"/>
    <mergeCell ref="C59:C60"/>
    <mergeCell ref="G59:G60"/>
    <mergeCell ref="X59:X60"/>
    <mergeCell ref="Y59:Y62"/>
    <mergeCell ref="A63:A66"/>
    <mergeCell ref="C63:C64"/>
    <mergeCell ref="G63:G64"/>
    <mergeCell ref="Y63:Y66"/>
    <mergeCell ref="A67:A70"/>
    <mergeCell ref="G67:G68"/>
    <mergeCell ref="Y67:Y70"/>
    <mergeCell ref="A71:A74"/>
    <mergeCell ref="C71:C72"/>
    <mergeCell ref="G71:G72"/>
    <mergeCell ref="X71:X73"/>
    <mergeCell ref="Y71:Y74"/>
    <mergeCell ref="A75:A77"/>
    <mergeCell ref="C75:C76"/>
    <mergeCell ref="G75:G76"/>
    <mergeCell ref="X75:X76"/>
    <mergeCell ref="A78:A80"/>
    <mergeCell ref="B78:B79"/>
    <mergeCell ref="G78:G79"/>
    <mergeCell ref="X78:X79"/>
    <mergeCell ref="A81:A83"/>
    <mergeCell ref="C81:C82"/>
    <mergeCell ref="A84:A88"/>
    <mergeCell ref="C84:C85"/>
    <mergeCell ref="G84:G87"/>
    <mergeCell ref="P84:P85"/>
    <mergeCell ref="R84:R85"/>
    <mergeCell ref="X84:X86"/>
    <mergeCell ref="A89:A91"/>
    <mergeCell ref="E89:E90"/>
    <mergeCell ref="G89:G90"/>
    <mergeCell ref="P89:P90"/>
  </mergeCells>
  <hyperlinks>
    <hyperlink ref="X10" r:id="rId1" display="PV Vent, Lundebjerg"/>
    <hyperlink ref="X11" r:id="rId2" display="PV Vent, Sundevedsgade/Toendergade, Copenhagen"/>
    <hyperlink ref="X15" r:id="rId3" display="Lauritz Sørensens Gård, Frederiksberg"/>
    <hyperlink ref="X17" r:id="rId4" display="Roskilde Bank"/>
    <hyperlink ref="X18" r:id="rId5" display="Vinhaven, Valby"/>
    <hyperlink ref="X19" r:id="rId6" display="Viktoriagade, Copenhagen"/>
    <hyperlink ref="X24" r:id="rId7" display="Further information"/>
    <hyperlink ref="X30" r:id="rId8" display="Further information"/>
    <hyperlink ref="X40" r:id="rId9" display="Applebee´s restaurant, Salisbury, NC, USA"/>
    <hyperlink ref="X51" r:id="rId10" display="Further information"/>
    <hyperlink ref="X84" r:id="rId11" display="Central Carolina Bank, Bessemer City, NC, USA"/>
    <hyperlink ref="X89" r:id="rId12" display="Silkeborgvej, Aarhus"/>
  </hyperlinks>
  <printOptions/>
  <pageMargins left="0.5902777777777778" right="0.5902777777777778" top="1.3777777777777778" bottom="0.7875" header="0.39375" footer="0.39375"/>
  <pageSetup fitToHeight="1" fitToWidth="1" horizontalDpi="300" verticalDpi="300" orientation="landscape" paperSize="8"/>
  <headerFooter alignWithMargins="0">
    <oddHeader xml:space="preserve">&amp;C&amp;48IEA SHC Task 35 - PV/Thermal Solar Systems </oddHeader>
    <oddFooter>&amp;C&amp;18Version 3 January 2007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162"/>
  <sheetViews>
    <sheetView zoomScale="75" zoomScaleNormal="75" zoomScaleSheetLayoutView="75"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28125" style="1" customWidth="1"/>
    <col min="2" max="2" width="39.8515625" style="0" customWidth="1"/>
    <col min="3" max="3" width="32.8515625" style="4" customWidth="1"/>
    <col min="4" max="4" width="18.8515625" style="0" customWidth="1"/>
    <col min="5" max="5" width="39.57421875" style="0" customWidth="1"/>
    <col min="6" max="6" width="19.8515625" style="0" customWidth="1"/>
    <col min="7" max="7" width="31.7109375" style="0" customWidth="1"/>
    <col min="8" max="8" width="32.7109375" style="0" customWidth="1"/>
    <col min="9" max="66" width="9.140625" style="3" customWidth="1"/>
  </cols>
  <sheetData>
    <row r="1" ht="28.5">
      <c r="A1" s="6" t="str">
        <f>'Commercial standard products'!A1</f>
        <v>Overview of PV/Thermal Solar System products and projects </v>
      </c>
    </row>
    <row r="3" ht="21.75">
      <c r="A3" s="454" t="s">
        <v>606</v>
      </c>
    </row>
    <row r="5" spans="1:8" ht="12">
      <c r="A5" s="455" t="s">
        <v>2</v>
      </c>
      <c r="B5" s="456" t="s">
        <v>3</v>
      </c>
      <c r="C5" s="457" t="s">
        <v>607</v>
      </c>
      <c r="D5" s="457" t="s">
        <v>608</v>
      </c>
      <c r="E5" s="458" t="s">
        <v>609</v>
      </c>
      <c r="F5" s="459" t="s">
        <v>610</v>
      </c>
      <c r="G5" s="459" t="s">
        <v>611</v>
      </c>
      <c r="H5" s="457" t="s">
        <v>612</v>
      </c>
    </row>
    <row r="6" spans="1:8" ht="12">
      <c r="A6" s="455"/>
      <c r="B6" s="460"/>
      <c r="C6" s="461"/>
      <c r="D6" s="461"/>
      <c r="E6" s="462"/>
      <c r="F6" s="463"/>
      <c r="G6" s="463"/>
      <c r="H6" s="461"/>
    </row>
    <row r="7" spans="1:8" s="465" customFormat="1" ht="12">
      <c r="A7" s="28">
        <v>1</v>
      </c>
      <c r="B7" s="405" t="s">
        <v>247</v>
      </c>
      <c r="C7" s="429" t="s">
        <v>248</v>
      </c>
      <c r="D7" s="360" t="s">
        <v>45</v>
      </c>
      <c r="E7" s="250" t="s">
        <v>613</v>
      </c>
      <c r="F7" s="332" t="s">
        <v>614</v>
      </c>
      <c r="G7" s="67" t="s">
        <v>615</v>
      </c>
      <c r="H7" s="464" t="s">
        <v>616</v>
      </c>
    </row>
    <row r="8" spans="1:8" s="465" customFormat="1" ht="12">
      <c r="A8" s="28"/>
      <c r="B8" s="405"/>
      <c r="C8" s="429"/>
      <c r="D8" s="360"/>
      <c r="E8" s="466" t="s">
        <v>617</v>
      </c>
      <c r="F8" s="332" t="s">
        <v>618</v>
      </c>
      <c r="G8" s="37"/>
      <c r="H8" s="467"/>
    </row>
    <row r="9" spans="1:8" s="465" customFormat="1" ht="12">
      <c r="A9" s="28"/>
      <c r="B9" s="413"/>
      <c r="C9" s="468"/>
      <c r="D9" s="469"/>
      <c r="E9" s="104" t="s">
        <v>619</v>
      </c>
      <c r="F9" s="382"/>
      <c r="G9" s="142"/>
      <c r="H9" s="470"/>
    </row>
    <row r="10" spans="1:8" s="465" customFormat="1" ht="12">
      <c r="A10" s="28" t="s">
        <v>620</v>
      </c>
      <c r="B10" s="315" t="s">
        <v>621</v>
      </c>
      <c r="C10" s="430" t="s">
        <v>256</v>
      </c>
      <c r="D10" s="471" t="s">
        <v>622</v>
      </c>
      <c r="E10" s="260" t="s">
        <v>623</v>
      </c>
      <c r="F10" s="295" t="s">
        <v>624</v>
      </c>
      <c r="G10" s="472" t="s">
        <v>625</v>
      </c>
      <c r="H10" s="473" t="s">
        <v>626</v>
      </c>
    </row>
    <row r="11" spans="1:8" s="465" customFormat="1" ht="12">
      <c r="A11" s="28"/>
      <c r="B11" s="315"/>
      <c r="C11" s="430" t="s">
        <v>265</v>
      </c>
      <c r="D11" s="471"/>
      <c r="E11" s="474" t="s">
        <v>627</v>
      </c>
      <c r="F11" s="295"/>
      <c r="G11" s="295"/>
      <c r="H11" s="475"/>
    </row>
    <row r="12" spans="1:8" s="465" customFormat="1" ht="12">
      <c r="A12" s="28"/>
      <c r="B12" s="476"/>
      <c r="C12" s="468"/>
      <c r="D12" s="477"/>
      <c r="E12" s="478" t="s">
        <v>257</v>
      </c>
      <c r="F12" s="400"/>
      <c r="G12" s="400"/>
      <c r="H12" s="479"/>
    </row>
    <row r="13" spans="1:8" s="465" customFormat="1" ht="12">
      <c r="A13" s="28">
        <v>4</v>
      </c>
      <c r="B13" s="402" t="s">
        <v>39</v>
      </c>
      <c r="C13" s="430" t="s">
        <v>40</v>
      </c>
      <c r="D13" s="480" t="s">
        <v>628</v>
      </c>
      <c r="E13" s="260" t="s">
        <v>629</v>
      </c>
      <c r="F13" s="37" t="s">
        <v>630</v>
      </c>
      <c r="G13" s="37" t="s">
        <v>631</v>
      </c>
      <c r="H13" s="481" t="s">
        <v>632</v>
      </c>
    </row>
    <row r="14" spans="1:8" s="465" customFormat="1" ht="12">
      <c r="A14" s="28"/>
      <c r="B14" s="405"/>
      <c r="C14" s="430" t="s">
        <v>633</v>
      </c>
      <c r="D14" s="480"/>
      <c r="E14" s="260" t="s">
        <v>634</v>
      </c>
      <c r="F14" s="37" t="s">
        <v>635</v>
      </c>
      <c r="G14" s="37"/>
      <c r="H14" s="467"/>
    </row>
    <row r="15" spans="1:8" s="465" customFormat="1" ht="12">
      <c r="A15" s="28"/>
      <c r="B15" s="476"/>
      <c r="C15" s="468"/>
      <c r="D15" s="477"/>
      <c r="E15" s="357" t="s">
        <v>41</v>
      </c>
      <c r="F15" s="400"/>
      <c r="G15" s="400"/>
      <c r="H15" s="479"/>
    </row>
    <row r="16" spans="1:8" s="465" customFormat="1" ht="12">
      <c r="A16" s="28" t="s">
        <v>636</v>
      </c>
      <c r="B16" s="315" t="s">
        <v>56</v>
      </c>
      <c r="C16" s="430" t="s">
        <v>637</v>
      </c>
      <c r="D16" s="471" t="s">
        <v>45</v>
      </c>
      <c r="E16" s="260" t="s">
        <v>638</v>
      </c>
      <c r="F16" s="37" t="s">
        <v>639</v>
      </c>
      <c r="G16" s="472" t="s">
        <v>640</v>
      </c>
      <c r="H16" s="473" t="s">
        <v>641</v>
      </c>
    </row>
    <row r="17" spans="1:8" s="465" customFormat="1" ht="12">
      <c r="A17" s="28"/>
      <c r="B17" s="315"/>
      <c r="C17" s="430" t="s">
        <v>320</v>
      </c>
      <c r="D17" s="471" t="s">
        <v>642</v>
      </c>
      <c r="E17" s="260" t="s">
        <v>643</v>
      </c>
      <c r="F17" s="37" t="s">
        <v>644</v>
      </c>
      <c r="G17" s="295"/>
      <c r="H17" s="467"/>
    </row>
    <row r="18" spans="1:8" s="465" customFormat="1" ht="12">
      <c r="A18" s="28"/>
      <c r="B18" s="476"/>
      <c r="C18" s="468"/>
      <c r="D18" s="477"/>
      <c r="E18" s="104" t="s">
        <v>645</v>
      </c>
      <c r="F18" s="400"/>
      <c r="G18" s="400"/>
      <c r="H18" s="479"/>
    </row>
    <row r="19" spans="1:8" s="465" customFormat="1" ht="21.75">
      <c r="A19" s="28">
        <v>6</v>
      </c>
      <c r="B19" s="402" t="s">
        <v>75</v>
      </c>
      <c r="C19" s="482" t="s">
        <v>646</v>
      </c>
      <c r="D19" s="377" t="s">
        <v>45</v>
      </c>
      <c r="E19" s="241" t="s">
        <v>647</v>
      </c>
      <c r="F19" s="125" t="s">
        <v>648</v>
      </c>
      <c r="G19" s="483" t="s">
        <v>649</v>
      </c>
      <c r="H19" s="484" t="s">
        <v>650</v>
      </c>
    </row>
    <row r="20" spans="1:8" s="465" customFormat="1" ht="12">
      <c r="A20" s="28"/>
      <c r="B20" s="405"/>
      <c r="C20" s="430"/>
      <c r="D20" s="360"/>
      <c r="E20" s="250" t="s">
        <v>651</v>
      </c>
      <c r="F20" s="295"/>
      <c r="G20" s="37"/>
      <c r="H20" s="467"/>
    </row>
    <row r="21" spans="1:8" s="465" customFormat="1" ht="12">
      <c r="A21" s="28"/>
      <c r="B21" s="413"/>
      <c r="C21" s="468"/>
      <c r="D21" s="469"/>
      <c r="E21" s="104" t="s">
        <v>652</v>
      </c>
      <c r="F21" s="400"/>
      <c r="G21" s="142"/>
      <c r="H21" s="470"/>
    </row>
    <row r="22" spans="1:8" s="465" customFormat="1" ht="12">
      <c r="A22" s="28">
        <v>7</v>
      </c>
      <c r="B22" s="402" t="s">
        <v>653</v>
      </c>
      <c r="C22" s="430" t="s">
        <v>269</v>
      </c>
      <c r="D22" s="173" t="s">
        <v>45</v>
      </c>
      <c r="E22" s="485"/>
      <c r="F22" s="37"/>
      <c r="G22" s="37" t="s">
        <v>45</v>
      </c>
      <c r="H22" s="486" t="s">
        <v>654</v>
      </c>
    </row>
    <row r="23" spans="1:8" s="465" customFormat="1" ht="12">
      <c r="A23" s="28"/>
      <c r="B23" s="405"/>
      <c r="C23" s="430"/>
      <c r="D23" s="173"/>
      <c r="E23" s="260"/>
      <c r="F23" s="37"/>
      <c r="G23" s="37"/>
      <c r="H23" s="486"/>
    </row>
    <row r="24" spans="1:8" s="465" customFormat="1" ht="12">
      <c r="A24" s="28"/>
      <c r="B24" s="405"/>
      <c r="C24" s="430"/>
      <c r="D24" s="173"/>
      <c r="E24" s="260"/>
      <c r="F24" s="37"/>
      <c r="G24" s="37"/>
      <c r="H24" s="486"/>
    </row>
    <row r="25" spans="1:8" s="465" customFormat="1" ht="12">
      <c r="A25" s="28"/>
      <c r="B25" s="476"/>
      <c r="C25" s="468"/>
      <c r="D25" s="487"/>
      <c r="E25" s="478"/>
      <c r="F25" s="400"/>
      <c r="G25" s="400"/>
      <c r="H25" s="486"/>
    </row>
    <row r="26" spans="1:8" s="465" customFormat="1" ht="12">
      <c r="A26" s="28">
        <v>8</v>
      </c>
      <c r="B26" s="402" t="s">
        <v>655</v>
      </c>
      <c r="C26" s="430" t="s">
        <v>281</v>
      </c>
      <c r="D26" s="173" t="s">
        <v>45</v>
      </c>
      <c r="E26" s="260" t="s">
        <v>656</v>
      </c>
      <c r="F26" s="37" t="s">
        <v>657</v>
      </c>
      <c r="G26" s="37" t="s">
        <v>658</v>
      </c>
      <c r="H26" s="467" t="s">
        <v>659</v>
      </c>
    </row>
    <row r="27" spans="1:8" s="465" customFormat="1" ht="12">
      <c r="A27" s="28"/>
      <c r="B27" s="405" t="s">
        <v>660</v>
      </c>
      <c r="C27" s="430"/>
      <c r="D27" s="173"/>
      <c r="E27" s="260" t="s">
        <v>661</v>
      </c>
      <c r="F27" s="37" t="s">
        <v>662</v>
      </c>
      <c r="G27" s="37"/>
      <c r="H27" s="467"/>
    </row>
    <row r="28" spans="1:8" s="465" customFormat="1" ht="12">
      <c r="A28" s="28"/>
      <c r="B28" s="413"/>
      <c r="C28" s="468"/>
      <c r="D28" s="488"/>
      <c r="E28" s="489"/>
      <c r="F28" s="142"/>
      <c r="G28" s="142"/>
      <c r="H28" s="470"/>
    </row>
    <row r="29" spans="1:8" s="465" customFormat="1" ht="12">
      <c r="A29" s="28" t="s">
        <v>663</v>
      </c>
      <c r="B29" s="402" t="s">
        <v>119</v>
      </c>
      <c r="C29" s="429" t="s">
        <v>664</v>
      </c>
      <c r="D29" s="490" t="s">
        <v>665</v>
      </c>
      <c r="E29" s="241" t="s">
        <v>666</v>
      </c>
      <c r="F29" s="242" t="s">
        <v>667</v>
      </c>
      <c r="G29" s="67" t="s">
        <v>668</v>
      </c>
      <c r="H29" s="464" t="s">
        <v>669</v>
      </c>
    </row>
    <row r="30" spans="1:8" s="465" customFormat="1" ht="12">
      <c r="A30" s="28"/>
      <c r="B30" s="405"/>
      <c r="C30" s="430" t="s">
        <v>158</v>
      </c>
      <c r="D30" s="480"/>
      <c r="E30" s="250" t="s">
        <v>670</v>
      </c>
      <c r="F30" s="332" t="s">
        <v>671</v>
      </c>
      <c r="G30" s="37"/>
      <c r="H30" s="467"/>
    </row>
    <row r="31" spans="1:8" s="465" customFormat="1" ht="12">
      <c r="A31" s="28"/>
      <c r="B31" s="413"/>
      <c r="C31" s="468"/>
      <c r="D31" s="488"/>
      <c r="E31" s="104" t="s">
        <v>121</v>
      </c>
      <c r="F31" s="382"/>
      <c r="G31" s="142"/>
      <c r="H31" s="470"/>
    </row>
    <row r="32" spans="1:8" s="465" customFormat="1" ht="12">
      <c r="A32" s="28">
        <v>10</v>
      </c>
      <c r="B32" s="402" t="s">
        <v>171</v>
      </c>
      <c r="C32" s="429" t="s">
        <v>172</v>
      </c>
      <c r="D32" s="377" t="s">
        <v>45</v>
      </c>
      <c r="E32" s="241" t="s">
        <v>672</v>
      </c>
      <c r="F32" s="417" t="s">
        <v>673</v>
      </c>
      <c r="G32" s="67" t="s">
        <v>674</v>
      </c>
      <c r="H32" s="464" t="s">
        <v>675</v>
      </c>
    </row>
    <row r="33" spans="1:8" s="465" customFormat="1" ht="12">
      <c r="A33" s="28"/>
      <c r="B33" s="405"/>
      <c r="C33" s="430"/>
      <c r="D33" s="360"/>
      <c r="E33" s="250" t="s">
        <v>676</v>
      </c>
      <c r="F33" s="332"/>
      <c r="G33" s="37"/>
      <c r="H33" s="467"/>
    </row>
    <row r="34" spans="1:8" s="465" customFormat="1" ht="12">
      <c r="A34" s="28"/>
      <c r="B34" s="413"/>
      <c r="C34" s="468"/>
      <c r="D34" s="469"/>
      <c r="E34" s="104" t="s">
        <v>173</v>
      </c>
      <c r="F34" s="382"/>
      <c r="G34" s="142"/>
      <c r="H34" s="470"/>
    </row>
    <row r="35" spans="1:8" s="465" customFormat="1" ht="12">
      <c r="A35" s="28">
        <v>11</v>
      </c>
      <c r="B35" s="301" t="s">
        <v>284</v>
      </c>
      <c r="C35" s="482" t="s">
        <v>285</v>
      </c>
      <c r="D35" s="491" t="s">
        <v>677</v>
      </c>
      <c r="E35" s="492" t="s">
        <v>678</v>
      </c>
      <c r="F35" s="67" t="s">
        <v>679</v>
      </c>
      <c r="G35" s="67" t="s">
        <v>680</v>
      </c>
      <c r="H35" s="464" t="s">
        <v>681</v>
      </c>
    </row>
    <row r="36" spans="1:8" s="465" customFormat="1" ht="12">
      <c r="A36" s="28"/>
      <c r="B36" s="315"/>
      <c r="C36" s="430"/>
      <c r="D36" s="480"/>
      <c r="E36" s="250" t="s">
        <v>682</v>
      </c>
      <c r="F36" s="332" t="s">
        <v>683</v>
      </c>
      <c r="G36" s="37"/>
      <c r="H36" s="467"/>
    </row>
    <row r="37" spans="1:8" s="465" customFormat="1" ht="12">
      <c r="A37" s="28"/>
      <c r="B37" s="476"/>
      <c r="C37" s="468"/>
      <c r="D37" s="477"/>
      <c r="E37" s="478" t="s">
        <v>286</v>
      </c>
      <c r="F37" s="400"/>
      <c r="G37" s="400"/>
      <c r="H37" s="479"/>
    </row>
    <row r="38" spans="1:8" s="465" customFormat="1" ht="12">
      <c r="A38" s="28">
        <v>12</v>
      </c>
      <c r="B38" s="402" t="s">
        <v>297</v>
      </c>
      <c r="C38" s="429" t="s">
        <v>298</v>
      </c>
      <c r="D38" s="493" t="s">
        <v>45</v>
      </c>
      <c r="E38" s="270" t="s">
        <v>684</v>
      </c>
      <c r="F38" s="125" t="s">
        <v>685</v>
      </c>
      <c r="G38" s="125" t="s">
        <v>45</v>
      </c>
      <c r="H38" s="494" t="s">
        <v>45</v>
      </c>
    </row>
    <row r="39" spans="1:8" s="465" customFormat="1" ht="12">
      <c r="A39" s="28"/>
      <c r="B39" s="315"/>
      <c r="C39" s="430"/>
      <c r="D39" s="471"/>
      <c r="E39" s="276" t="s">
        <v>686</v>
      </c>
      <c r="F39" s="295" t="s">
        <v>687</v>
      </c>
      <c r="G39" s="295"/>
      <c r="H39" s="475"/>
    </row>
    <row r="40" spans="1:8" s="465" customFormat="1" ht="12">
      <c r="A40" s="28"/>
      <c r="B40" s="476"/>
      <c r="C40" s="468"/>
      <c r="D40" s="477"/>
      <c r="E40" s="357" t="s">
        <v>121</v>
      </c>
      <c r="F40" s="495"/>
      <c r="G40" s="495"/>
      <c r="H40" s="479"/>
    </row>
    <row r="41" spans="1:8" s="465" customFormat="1" ht="12">
      <c r="A41" s="28">
        <v>13</v>
      </c>
      <c r="B41" s="301" t="s">
        <v>192</v>
      </c>
      <c r="C41" s="482" t="s">
        <v>193</v>
      </c>
      <c r="D41" s="493" t="s">
        <v>45</v>
      </c>
      <c r="E41" s="270" t="s">
        <v>688</v>
      </c>
      <c r="F41" s="125" t="s">
        <v>689</v>
      </c>
      <c r="G41" s="125" t="s">
        <v>690</v>
      </c>
      <c r="H41" s="494" t="s">
        <v>691</v>
      </c>
    </row>
    <row r="42" spans="1:8" s="465" customFormat="1" ht="12">
      <c r="A42" s="28"/>
      <c r="B42" s="315"/>
      <c r="C42" s="430"/>
      <c r="D42" s="471"/>
      <c r="E42" s="276" t="s">
        <v>692</v>
      </c>
      <c r="F42" s="496"/>
      <c r="G42" s="295"/>
      <c r="H42" s="475"/>
    </row>
    <row r="43" spans="1:8" s="465" customFormat="1" ht="12">
      <c r="A43" s="28"/>
      <c r="B43" s="476"/>
      <c r="C43" s="468"/>
      <c r="D43" s="477"/>
      <c r="E43" s="357" t="s">
        <v>41</v>
      </c>
      <c r="F43" s="495"/>
      <c r="G43" s="495"/>
      <c r="H43" s="479"/>
    </row>
    <row r="44" spans="1:8" s="465" customFormat="1" ht="12">
      <c r="A44" s="28" t="s">
        <v>693</v>
      </c>
      <c r="B44" s="402" t="s">
        <v>694</v>
      </c>
      <c r="C44" s="430" t="s">
        <v>315</v>
      </c>
      <c r="D44" s="480" t="s">
        <v>695</v>
      </c>
      <c r="E44" s="250" t="s">
        <v>696</v>
      </c>
      <c r="F44" s="37" t="s">
        <v>697</v>
      </c>
      <c r="G44" s="37" t="s">
        <v>698</v>
      </c>
      <c r="H44" s="467" t="s">
        <v>699</v>
      </c>
    </row>
    <row r="45" spans="1:8" s="465" customFormat="1" ht="12">
      <c r="A45" s="28"/>
      <c r="B45" s="447"/>
      <c r="C45" s="430"/>
      <c r="D45" s="480"/>
      <c r="E45" s="260" t="s">
        <v>700</v>
      </c>
      <c r="F45" s="37"/>
      <c r="G45" s="37"/>
      <c r="H45" s="467"/>
    </row>
    <row r="46" spans="1:8" s="465" customFormat="1" ht="12">
      <c r="A46" s="28"/>
      <c r="B46" s="316"/>
      <c r="C46" s="468"/>
      <c r="D46" s="477"/>
      <c r="E46" s="478" t="s">
        <v>257</v>
      </c>
      <c r="F46" s="400"/>
      <c r="G46" s="400"/>
      <c r="H46" s="479"/>
    </row>
    <row r="47" spans="1:8" s="465" customFormat="1" ht="12">
      <c r="A47" s="28">
        <v>17</v>
      </c>
      <c r="B47" s="315" t="s">
        <v>701</v>
      </c>
      <c r="C47" s="430" t="s">
        <v>702</v>
      </c>
      <c r="D47" s="491" t="s">
        <v>703</v>
      </c>
      <c r="E47" s="250" t="s">
        <v>704</v>
      </c>
      <c r="F47" s="125" t="s">
        <v>705</v>
      </c>
      <c r="G47" s="125" t="s">
        <v>706</v>
      </c>
      <c r="H47" s="494" t="s">
        <v>707</v>
      </c>
    </row>
    <row r="48" spans="1:8" s="465" customFormat="1" ht="12">
      <c r="A48" s="28"/>
      <c r="B48" s="315"/>
      <c r="C48" s="430"/>
      <c r="D48" s="480"/>
      <c r="E48" s="497" t="s">
        <v>708</v>
      </c>
      <c r="F48" s="295" t="s">
        <v>709</v>
      </c>
      <c r="G48" s="37"/>
      <c r="H48" s="467"/>
    </row>
    <row r="49" spans="1:8" s="465" customFormat="1" ht="12">
      <c r="A49" s="28"/>
      <c r="B49" s="476"/>
      <c r="C49" s="468"/>
      <c r="D49" s="477"/>
      <c r="E49" s="478" t="s">
        <v>257</v>
      </c>
      <c r="F49" s="400"/>
      <c r="G49" s="400"/>
      <c r="H49" s="479"/>
    </row>
    <row r="50" spans="1:8" s="465" customFormat="1" ht="12">
      <c r="A50" s="28">
        <v>18</v>
      </c>
      <c r="B50" s="405" t="s">
        <v>710</v>
      </c>
      <c r="C50" s="430" t="s">
        <v>45</v>
      </c>
      <c r="D50" s="360" t="s">
        <v>45</v>
      </c>
      <c r="E50" s="241" t="s">
        <v>711</v>
      </c>
      <c r="F50" s="180" t="s">
        <v>712</v>
      </c>
      <c r="G50" s="37" t="s">
        <v>713</v>
      </c>
      <c r="H50" s="467" t="s">
        <v>714</v>
      </c>
    </row>
    <row r="51" spans="1:8" s="465" customFormat="1" ht="12">
      <c r="A51" s="28"/>
      <c r="B51" s="405"/>
      <c r="C51" s="430"/>
      <c r="D51" s="360"/>
      <c r="E51" s="250" t="s">
        <v>715</v>
      </c>
      <c r="F51" s="332" t="s">
        <v>716</v>
      </c>
      <c r="G51" s="37"/>
      <c r="H51" s="467"/>
    </row>
    <row r="52" spans="1:8" s="465" customFormat="1" ht="12">
      <c r="A52" s="28"/>
      <c r="B52" s="413"/>
      <c r="C52" s="468"/>
      <c r="D52" s="469"/>
      <c r="E52" s="104" t="s">
        <v>173</v>
      </c>
      <c r="F52" s="382"/>
      <c r="G52" s="142"/>
      <c r="H52" s="470"/>
    </row>
    <row r="53" spans="1:8" s="465" customFormat="1" ht="12">
      <c r="A53" s="28" t="s">
        <v>717</v>
      </c>
      <c r="B53" s="402" t="s">
        <v>359</v>
      </c>
      <c r="C53" s="430" t="s">
        <v>45</v>
      </c>
      <c r="D53" s="360" t="s">
        <v>45</v>
      </c>
      <c r="E53" s="498" t="s">
        <v>718</v>
      </c>
      <c r="F53" s="180" t="s">
        <v>719</v>
      </c>
      <c r="G53" s="37" t="s">
        <v>720</v>
      </c>
      <c r="H53" s="467" t="s">
        <v>721</v>
      </c>
    </row>
    <row r="54" spans="1:10" s="465" customFormat="1" ht="12">
      <c r="A54" s="28"/>
      <c r="B54" s="405" t="s">
        <v>722</v>
      </c>
      <c r="C54" s="430"/>
      <c r="D54" s="360"/>
      <c r="E54" s="250" t="s">
        <v>723</v>
      </c>
      <c r="F54" s="332"/>
      <c r="G54" s="37"/>
      <c r="H54" s="467"/>
      <c r="J54" s="499"/>
    </row>
    <row r="55" spans="1:10" s="465" customFormat="1" ht="12">
      <c r="A55" s="28"/>
      <c r="B55" s="413"/>
      <c r="C55" s="468"/>
      <c r="D55" s="469"/>
      <c r="E55" s="104" t="s">
        <v>77</v>
      </c>
      <c r="F55" s="382"/>
      <c r="G55" s="142"/>
      <c r="H55" s="470"/>
      <c r="J55" s="499"/>
    </row>
    <row r="56" spans="1:10" s="465" customFormat="1" ht="12">
      <c r="A56" s="28">
        <v>21</v>
      </c>
      <c r="B56" s="405" t="s">
        <v>377</v>
      </c>
      <c r="C56" s="430" t="s">
        <v>724</v>
      </c>
      <c r="D56" s="360" t="s">
        <v>45</v>
      </c>
      <c r="E56" s="250" t="s">
        <v>725</v>
      </c>
      <c r="F56" s="332" t="s">
        <v>726</v>
      </c>
      <c r="G56" s="37" t="s">
        <v>727</v>
      </c>
      <c r="H56" s="467" t="s">
        <v>45</v>
      </c>
      <c r="J56" s="500"/>
    </row>
    <row r="57" spans="1:8" s="465" customFormat="1" ht="12.75" customHeight="1">
      <c r="A57" s="28"/>
      <c r="B57" s="405"/>
      <c r="C57" s="430"/>
      <c r="D57" s="360"/>
      <c r="E57" s="250" t="s">
        <v>728</v>
      </c>
      <c r="F57" s="332" t="s">
        <v>729</v>
      </c>
      <c r="G57" s="37"/>
      <c r="H57" s="467"/>
    </row>
    <row r="58" spans="1:8" s="465" customFormat="1" ht="12.75" customHeight="1">
      <c r="A58" s="28"/>
      <c r="B58" s="413"/>
      <c r="C58" s="468"/>
      <c r="D58" s="469"/>
      <c r="E58" s="104" t="s">
        <v>219</v>
      </c>
      <c r="F58" s="382"/>
      <c r="G58" s="142"/>
      <c r="H58" s="470"/>
    </row>
    <row r="59" spans="1:8" s="465" customFormat="1" ht="12.75" customHeight="1">
      <c r="A59" s="28" t="s">
        <v>730</v>
      </c>
      <c r="B59" s="301" t="s">
        <v>382</v>
      </c>
      <c r="C59" s="482" t="s">
        <v>384</v>
      </c>
      <c r="D59" s="321" t="s">
        <v>731</v>
      </c>
      <c r="E59" s="501" t="s">
        <v>732</v>
      </c>
      <c r="F59" s="67" t="s">
        <v>733</v>
      </c>
      <c r="G59" s="67" t="s">
        <v>734</v>
      </c>
      <c r="H59" s="464" t="s">
        <v>735</v>
      </c>
    </row>
    <row r="60" spans="1:8" s="465" customFormat="1" ht="12">
      <c r="A60" s="28"/>
      <c r="B60" s="405"/>
      <c r="C60" s="430" t="s">
        <v>388</v>
      </c>
      <c r="D60" s="173"/>
      <c r="E60" s="276" t="s">
        <v>736</v>
      </c>
      <c r="F60" s="332" t="s">
        <v>737</v>
      </c>
      <c r="G60" s="37"/>
      <c r="H60" s="467"/>
    </row>
    <row r="61" spans="1:8" s="465" customFormat="1" ht="12">
      <c r="A61" s="28"/>
      <c r="B61" s="413"/>
      <c r="C61" s="468"/>
      <c r="D61" s="487"/>
      <c r="E61" s="502" t="s">
        <v>738</v>
      </c>
      <c r="F61" s="400"/>
      <c r="G61" s="400"/>
      <c r="H61" s="479"/>
    </row>
    <row r="62" spans="1:8" s="465" customFormat="1" ht="12">
      <c r="A62" s="28">
        <v>24</v>
      </c>
      <c r="B62" s="402" t="s">
        <v>391</v>
      </c>
      <c r="C62" s="430" t="s">
        <v>739</v>
      </c>
      <c r="D62" s="490" t="s">
        <v>740</v>
      </c>
      <c r="E62" s="503" t="s">
        <v>741</v>
      </c>
      <c r="F62" s="111" t="s">
        <v>742</v>
      </c>
      <c r="G62" s="111" t="s">
        <v>743</v>
      </c>
      <c r="H62" s="504" t="s">
        <v>45</v>
      </c>
    </row>
    <row r="63" spans="1:8" s="465" customFormat="1" ht="12.75" customHeight="1">
      <c r="A63" s="28"/>
      <c r="B63" s="447" t="s">
        <v>744</v>
      </c>
      <c r="C63" s="430" t="s">
        <v>745</v>
      </c>
      <c r="D63" s="480"/>
      <c r="E63" s="505" t="s">
        <v>746</v>
      </c>
      <c r="F63" s="36" t="s">
        <v>747</v>
      </c>
      <c r="G63" s="36"/>
      <c r="H63" s="506"/>
    </row>
    <row r="64" spans="1:8" s="465" customFormat="1" ht="12">
      <c r="A64" s="28"/>
      <c r="B64" s="449" t="s">
        <v>748</v>
      </c>
      <c r="C64" s="468"/>
      <c r="D64" s="477"/>
      <c r="E64" s="507" t="s">
        <v>257</v>
      </c>
      <c r="F64" s="508"/>
      <c r="G64" s="508"/>
      <c r="H64" s="509"/>
    </row>
    <row r="65" spans="1:8" s="465" customFormat="1" ht="21.75">
      <c r="A65" s="28">
        <v>25</v>
      </c>
      <c r="B65" s="402" t="s">
        <v>364</v>
      </c>
      <c r="C65" s="430" t="s">
        <v>395</v>
      </c>
      <c r="D65" s="490" t="s">
        <v>749</v>
      </c>
      <c r="E65" s="510" t="s">
        <v>750</v>
      </c>
      <c r="F65" s="511" t="s">
        <v>751</v>
      </c>
      <c r="G65" s="111" t="s">
        <v>752</v>
      </c>
      <c r="H65" s="504" t="s">
        <v>45</v>
      </c>
    </row>
    <row r="66" spans="1:8" s="465" customFormat="1" ht="12">
      <c r="A66" s="28"/>
      <c r="B66" s="405"/>
      <c r="C66" s="430"/>
      <c r="D66" s="480"/>
      <c r="E66" s="512" t="s">
        <v>753</v>
      </c>
      <c r="F66" s="511" t="s">
        <v>754</v>
      </c>
      <c r="G66" s="36"/>
      <c r="H66" s="506"/>
    </row>
    <row r="67" spans="1:8" s="465" customFormat="1" ht="12.75" customHeight="1">
      <c r="A67" s="28"/>
      <c r="B67" s="405"/>
      <c r="C67" s="430"/>
      <c r="D67" s="480"/>
      <c r="E67" s="513" t="s">
        <v>755</v>
      </c>
      <c r="F67" s="511"/>
      <c r="G67" s="36"/>
      <c r="H67" s="506"/>
    </row>
    <row r="68" spans="1:8" s="465" customFormat="1" ht="12">
      <c r="A68" s="28">
        <v>26</v>
      </c>
      <c r="B68" s="301" t="s">
        <v>756</v>
      </c>
      <c r="C68" s="482" t="s">
        <v>757</v>
      </c>
      <c r="D68" s="491" t="s">
        <v>758</v>
      </c>
      <c r="E68" s="503" t="s">
        <v>400</v>
      </c>
      <c r="F68" s="111" t="s">
        <v>759</v>
      </c>
      <c r="G68" s="111" t="s">
        <v>760</v>
      </c>
      <c r="H68" s="504" t="s">
        <v>761</v>
      </c>
    </row>
    <row r="69" spans="1:8" s="465" customFormat="1" ht="12">
      <c r="A69" s="28"/>
      <c r="B69" s="315" t="s">
        <v>762</v>
      </c>
      <c r="C69" s="430" t="s">
        <v>763</v>
      </c>
      <c r="D69" s="480"/>
      <c r="E69" s="514" t="s">
        <v>764</v>
      </c>
      <c r="F69" s="515" t="s">
        <v>765</v>
      </c>
      <c r="G69" s="36"/>
      <c r="H69" s="506"/>
    </row>
    <row r="70" spans="1:8" s="465" customFormat="1" ht="12">
      <c r="A70" s="28"/>
      <c r="B70" s="316" t="s">
        <v>766</v>
      </c>
      <c r="C70" s="468"/>
      <c r="D70" s="477"/>
      <c r="E70" s="507" t="s">
        <v>286</v>
      </c>
      <c r="F70" s="508"/>
      <c r="G70" s="508"/>
      <c r="H70" s="509"/>
    </row>
    <row r="71" spans="1:8" s="465" customFormat="1" ht="12">
      <c r="A71" s="28">
        <v>27</v>
      </c>
      <c r="B71" s="402" t="s">
        <v>408</v>
      </c>
      <c r="C71" s="429" t="s">
        <v>767</v>
      </c>
      <c r="D71" s="171" t="s">
        <v>768</v>
      </c>
      <c r="E71" s="492" t="s">
        <v>769</v>
      </c>
      <c r="F71" s="67" t="s">
        <v>770</v>
      </c>
      <c r="G71" s="67" t="s">
        <v>771</v>
      </c>
      <c r="H71" s="464" t="s">
        <v>772</v>
      </c>
    </row>
    <row r="72" spans="1:8" s="465" customFormat="1" ht="12">
      <c r="A72" s="28"/>
      <c r="B72" s="447" t="s">
        <v>744</v>
      </c>
      <c r="C72" s="430" t="s">
        <v>773</v>
      </c>
      <c r="D72" s="173"/>
      <c r="E72" s="260" t="s">
        <v>774</v>
      </c>
      <c r="F72" s="37" t="s">
        <v>775</v>
      </c>
      <c r="G72" s="37"/>
      <c r="H72" s="467"/>
    </row>
    <row r="73" spans="1:8" s="465" customFormat="1" ht="12">
      <c r="A73" s="28"/>
      <c r="B73" s="449" t="s">
        <v>748</v>
      </c>
      <c r="C73" s="468" t="s">
        <v>776</v>
      </c>
      <c r="D73" s="487"/>
      <c r="E73" s="478" t="s">
        <v>257</v>
      </c>
      <c r="F73" s="400"/>
      <c r="G73" s="400"/>
      <c r="H73" s="479"/>
    </row>
    <row r="74" spans="1:8" s="465" customFormat="1" ht="12">
      <c r="A74" s="28">
        <v>28</v>
      </c>
      <c r="B74" s="301" t="s">
        <v>777</v>
      </c>
      <c r="C74" s="429" t="s">
        <v>414</v>
      </c>
      <c r="D74" s="417" t="s">
        <v>45</v>
      </c>
      <c r="E74" s="270" t="s">
        <v>778</v>
      </c>
      <c r="F74" s="417" t="s">
        <v>779</v>
      </c>
      <c r="G74" s="125" t="s">
        <v>780</v>
      </c>
      <c r="H74" s="494" t="s">
        <v>781</v>
      </c>
    </row>
    <row r="75" spans="1:8" s="465" customFormat="1" ht="12">
      <c r="A75" s="28"/>
      <c r="B75" s="315" t="s">
        <v>782</v>
      </c>
      <c r="C75" s="425"/>
      <c r="D75" s="516"/>
      <c r="E75" s="276" t="s">
        <v>783</v>
      </c>
      <c r="F75" s="332" t="s">
        <v>784</v>
      </c>
      <c r="G75" s="291"/>
      <c r="H75" s="411"/>
    </row>
    <row r="76" spans="1:8" s="465" customFormat="1" ht="12">
      <c r="A76" s="28"/>
      <c r="B76" s="316"/>
      <c r="C76" s="423"/>
      <c r="D76" s="517"/>
      <c r="E76" s="478" t="s">
        <v>785</v>
      </c>
      <c r="F76" s="495"/>
      <c r="G76" s="495"/>
      <c r="H76" s="415"/>
    </row>
    <row r="77" spans="1:8" s="465" customFormat="1" ht="12">
      <c r="A77" s="28">
        <v>29</v>
      </c>
      <c r="B77" s="402" t="s">
        <v>786</v>
      </c>
      <c r="C77" s="429" t="s">
        <v>787</v>
      </c>
      <c r="D77" s="171" t="s">
        <v>45</v>
      </c>
      <c r="E77" s="492" t="s">
        <v>45</v>
      </c>
      <c r="F77" s="67" t="s">
        <v>45</v>
      </c>
      <c r="G77" s="67" t="s">
        <v>45</v>
      </c>
      <c r="H77" s="464" t="s">
        <v>788</v>
      </c>
    </row>
    <row r="78" spans="1:8" s="465" customFormat="1" ht="12">
      <c r="A78" s="28"/>
      <c r="B78" s="405" t="s">
        <v>789</v>
      </c>
      <c r="C78" s="430" t="s">
        <v>790</v>
      </c>
      <c r="D78" s="173"/>
      <c r="E78" s="260"/>
      <c r="F78" s="37"/>
      <c r="G78" s="37"/>
      <c r="H78" s="467" t="s">
        <v>791</v>
      </c>
    </row>
    <row r="79" spans="1:8" s="465" customFormat="1" ht="12">
      <c r="A79" s="28"/>
      <c r="B79" s="476"/>
      <c r="C79" s="468" t="s">
        <v>792</v>
      </c>
      <c r="D79" s="487"/>
      <c r="E79" s="478"/>
      <c r="F79" s="400"/>
      <c r="G79" s="400"/>
      <c r="H79" s="479"/>
    </row>
    <row r="80" spans="1:8" s="465" customFormat="1" ht="12">
      <c r="A80" s="28">
        <v>30</v>
      </c>
      <c r="B80" s="315" t="s">
        <v>793</v>
      </c>
      <c r="C80" s="430" t="s">
        <v>45</v>
      </c>
      <c r="D80" s="518" t="s">
        <v>794</v>
      </c>
      <c r="E80" s="474" t="s">
        <v>424</v>
      </c>
      <c r="F80" s="295" t="s">
        <v>795</v>
      </c>
      <c r="G80" s="295" t="s">
        <v>796</v>
      </c>
      <c r="H80" s="475" t="s">
        <v>797</v>
      </c>
    </row>
    <row r="81" spans="1:8" s="465" customFormat="1" ht="12">
      <c r="A81" s="28"/>
      <c r="B81" s="315"/>
      <c r="C81" s="430"/>
      <c r="D81" s="518" t="s">
        <v>798</v>
      </c>
      <c r="E81" s="474" t="s">
        <v>799</v>
      </c>
      <c r="F81" s="295" t="s">
        <v>800</v>
      </c>
      <c r="G81" s="295"/>
      <c r="H81" s="475"/>
    </row>
    <row r="82" spans="1:8" s="465" customFormat="1" ht="12">
      <c r="A82" s="28"/>
      <c r="B82" s="476"/>
      <c r="C82" s="468"/>
      <c r="D82" s="487"/>
      <c r="E82" s="478" t="s">
        <v>801</v>
      </c>
      <c r="F82" s="400"/>
      <c r="G82" s="400"/>
      <c r="H82" s="479"/>
    </row>
    <row r="83" spans="1:8" s="465" customFormat="1" ht="12">
      <c r="A83" s="28">
        <v>31</v>
      </c>
      <c r="B83" s="315" t="s">
        <v>431</v>
      </c>
      <c r="C83" s="430" t="s">
        <v>45</v>
      </c>
      <c r="D83" s="518" t="s">
        <v>802</v>
      </c>
      <c r="E83" s="114" t="s">
        <v>803</v>
      </c>
      <c r="F83" s="295" t="s">
        <v>804</v>
      </c>
      <c r="G83" s="295" t="s">
        <v>805</v>
      </c>
      <c r="H83" s="475" t="s">
        <v>45</v>
      </c>
    </row>
    <row r="84" spans="1:59" s="465" customFormat="1" ht="12">
      <c r="A84" s="28"/>
      <c r="B84" s="315"/>
      <c r="C84" s="430"/>
      <c r="D84" s="518"/>
      <c r="E84" s="474" t="s">
        <v>806</v>
      </c>
      <c r="F84" s="295" t="s">
        <v>807</v>
      </c>
      <c r="G84" s="295"/>
      <c r="H84" s="475"/>
      <c r="AV84" s="519"/>
      <c r="AW84" s="519"/>
      <c r="AX84" s="519"/>
      <c r="AY84" s="519"/>
      <c r="AZ84" s="519"/>
      <c r="BA84" s="519"/>
      <c r="BB84" s="519"/>
      <c r="BC84" s="519"/>
      <c r="BD84" s="519"/>
      <c r="BE84" s="519"/>
      <c r="BF84" s="519"/>
      <c r="BG84" s="519"/>
    </row>
    <row r="85" spans="1:59" s="465" customFormat="1" ht="12">
      <c r="A85" s="28"/>
      <c r="B85" s="315"/>
      <c r="C85" s="430"/>
      <c r="D85" s="518"/>
      <c r="E85" s="474" t="s">
        <v>257</v>
      </c>
      <c r="F85" s="295"/>
      <c r="G85" s="295"/>
      <c r="H85" s="475"/>
      <c r="AV85" s="519"/>
      <c r="AW85" s="519"/>
      <c r="AX85" s="519"/>
      <c r="AY85" s="519"/>
      <c r="AZ85" s="519"/>
      <c r="BA85" s="519"/>
      <c r="BB85" s="519"/>
      <c r="BC85" s="519"/>
      <c r="BD85" s="519"/>
      <c r="BE85" s="519"/>
      <c r="BF85" s="519"/>
      <c r="BG85" s="519"/>
    </row>
    <row r="86" spans="1:59" s="465" customFormat="1" ht="12">
      <c r="A86" s="28">
        <v>32</v>
      </c>
      <c r="B86" s="301" t="s">
        <v>434</v>
      </c>
      <c r="C86" s="482" t="s">
        <v>435</v>
      </c>
      <c r="D86" s="417" t="s">
        <v>808</v>
      </c>
      <c r="E86" s="114" t="s">
        <v>809</v>
      </c>
      <c r="F86" s="125" t="s">
        <v>810</v>
      </c>
      <c r="G86" s="125" t="s">
        <v>811</v>
      </c>
      <c r="H86" s="494" t="s">
        <v>812</v>
      </c>
      <c r="AV86" s="519"/>
      <c r="AW86" s="519"/>
      <c r="AX86" s="519"/>
      <c r="AY86" s="519"/>
      <c r="AZ86" s="519"/>
      <c r="BA86" s="519"/>
      <c r="BB86" s="519"/>
      <c r="BC86" s="519"/>
      <c r="BD86" s="519"/>
      <c r="BE86" s="519"/>
      <c r="BF86" s="519"/>
      <c r="BG86" s="519"/>
    </row>
    <row r="87" spans="1:8" s="465" customFormat="1" ht="12">
      <c r="A87" s="28"/>
      <c r="B87" s="315"/>
      <c r="C87" s="520"/>
      <c r="D87" s="518"/>
      <c r="E87" s="474" t="s">
        <v>813</v>
      </c>
      <c r="F87" s="295" t="s">
        <v>814</v>
      </c>
      <c r="G87" s="295"/>
      <c r="H87" s="475"/>
    </row>
    <row r="88" spans="1:8" s="465" customFormat="1" ht="12">
      <c r="A88" s="28"/>
      <c r="B88" s="476"/>
      <c r="C88" s="468"/>
      <c r="D88" s="487"/>
      <c r="E88" s="478" t="s">
        <v>121</v>
      </c>
      <c r="F88" s="400"/>
      <c r="G88" s="400"/>
      <c r="H88" s="479"/>
    </row>
    <row r="89" spans="1:8" s="465" customFormat="1" ht="12">
      <c r="A89" s="28">
        <v>34</v>
      </c>
      <c r="B89" s="402" t="s">
        <v>478</v>
      </c>
      <c r="C89" s="429" t="s">
        <v>479</v>
      </c>
      <c r="D89" s="491" t="s">
        <v>815</v>
      </c>
      <c r="E89" s="114" t="s">
        <v>816</v>
      </c>
      <c r="F89" s="125" t="s">
        <v>817</v>
      </c>
      <c r="G89" s="403" t="s">
        <v>818</v>
      </c>
      <c r="H89" s="521" t="s">
        <v>819</v>
      </c>
    </row>
    <row r="90" spans="1:8" s="465" customFormat="1" ht="12">
      <c r="A90" s="28"/>
      <c r="B90" s="217"/>
      <c r="C90" s="522"/>
      <c r="D90" s="523"/>
      <c r="E90" s="524" t="s">
        <v>820</v>
      </c>
      <c r="F90" s="525" t="s">
        <v>821</v>
      </c>
      <c r="G90" s="525"/>
      <c r="H90" s="526"/>
    </row>
    <row r="91" spans="1:8" s="465" customFormat="1" ht="12">
      <c r="A91" s="28"/>
      <c r="B91" s="527"/>
      <c r="C91" s="58"/>
      <c r="D91" s="528"/>
      <c r="E91" s="529" t="s">
        <v>173</v>
      </c>
      <c r="F91" s="530"/>
      <c r="G91" s="530"/>
      <c r="H91" s="531"/>
    </row>
    <row r="92" spans="1:8" s="465" customFormat="1" ht="12.75" customHeight="1">
      <c r="A92" s="28">
        <v>35</v>
      </c>
      <c r="B92" s="402" t="s">
        <v>822</v>
      </c>
      <c r="C92" s="429" t="s">
        <v>823</v>
      </c>
      <c r="D92" s="377" t="s">
        <v>45</v>
      </c>
      <c r="E92" s="492" t="s">
        <v>824</v>
      </c>
      <c r="F92" s="125" t="s">
        <v>825</v>
      </c>
      <c r="G92" s="67" t="s">
        <v>826</v>
      </c>
      <c r="H92" s="532" t="s">
        <v>827</v>
      </c>
    </row>
    <row r="93" spans="1:59" s="465" customFormat="1" ht="12">
      <c r="A93" s="28"/>
      <c r="B93" s="402"/>
      <c r="C93" s="429"/>
      <c r="D93" s="360"/>
      <c r="E93" s="260" t="s">
        <v>828</v>
      </c>
      <c r="F93" s="295" t="s">
        <v>829</v>
      </c>
      <c r="G93" s="37"/>
      <c r="H93" s="411"/>
      <c r="AV93" s="519"/>
      <c r="AW93" s="519"/>
      <c r="AX93" s="519"/>
      <c r="AY93" s="519"/>
      <c r="AZ93" s="519"/>
      <c r="BA93" s="519"/>
      <c r="BB93" s="519"/>
      <c r="BC93" s="519"/>
      <c r="BD93" s="519"/>
      <c r="BE93" s="519"/>
      <c r="BF93" s="519"/>
      <c r="BG93" s="519"/>
    </row>
    <row r="94" spans="1:59" s="465" customFormat="1" ht="12">
      <c r="A94" s="28"/>
      <c r="B94" s="447"/>
      <c r="C94" s="425"/>
      <c r="D94" s="360"/>
      <c r="E94" s="276" t="s">
        <v>830</v>
      </c>
      <c r="F94" s="295"/>
      <c r="G94" s="37"/>
      <c r="H94" s="467"/>
      <c r="AV94" s="519"/>
      <c r="AW94" s="519"/>
      <c r="AX94" s="519"/>
      <c r="AY94" s="519"/>
      <c r="AZ94" s="519"/>
      <c r="BA94" s="519"/>
      <c r="BB94" s="519"/>
      <c r="BC94" s="519"/>
      <c r="BD94" s="519"/>
      <c r="BE94" s="519"/>
      <c r="BF94" s="519"/>
      <c r="BG94" s="519"/>
    </row>
    <row r="95" spans="1:59" s="465" customFormat="1" ht="12">
      <c r="A95" s="28"/>
      <c r="B95" s="413"/>
      <c r="C95" s="468"/>
      <c r="D95" s="469"/>
      <c r="E95" s="489" t="s">
        <v>831</v>
      </c>
      <c r="F95" s="400"/>
      <c r="G95" s="142"/>
      <c r="H95" s="470"/>
      <c r="AV95" s="519"/>
      <c r="AW95" s="519"/>
      <c r="AX95" s="519"/>
      <c r="AY95" s="519"/>
      <c r="AZ95" s="519"/>
      <c r="BA95" s="519"/>
      <c r="BB95" s="519"/>
      <c r="BC95" s="519"/>
      <c r="BD95" s="519"/>
      <c r="BE95" s="519"/>
      <c r="BF95" s="519"/>
      <c r="BG95" s="519"/>
    </row>
    <row r="96" spans="1:12" s="465" customFormat="1" ht="12">
      <c r="A96" s="28">
        <v>36</v>
      </c>
      <c r="B96" s="402" t="s">
        <v>832</v>
      </c>
      <c r="C96" s="429" t="s">
        <v>513</v>
      </c>
      <c r="D96" s="377" t="s">
        <v>45</v>
      </c>
      <c r="E96" s="241" t="s">
        <v>833</v>
      </c>
      <c r="F96" s="417" t="s">
        <v>834</v>
      </c>
      <c r="G96" s="67" t="s">
        <v>835</v>
      </c>
      <c r="H96" s="464" t="s">
        <v>45</v>
      </c>
      <c r="I96" s="519"/>
      <c r="J96" s="519"/>
      <c r="K96" s="519"/>
      <c r="L96" s="519"/>
    </row>
    <row r="97" spans="1:12" s="465" customFormat="1" ht="12">
      <c r="A97" s="28"/>
      <c r="B97" s="405"/>
      <c r="C97" s="430"/>
      <c r="D97" s="360"/>
      <c r="E97" s="250" t="s">
        <v>836</v>
      </c>
      <c r="F97" s="332"/>
      <c r="G97" s="37"/>
      <c r="H97" s="467"/>
      <c r="I97" s="519"/>
      <c r="J97" s="519"/>
      <c r="K97" s="519"/>
      <c r="L97" s="519"/>
    </row>
    <row r="98" spans="1:12" s="465" customFormat="1" ht="12">
      <c r="A98" s="28"/>
      <c r="B98" s="413"/>
      <c r="C98" s="468"/>
      <c r="D98" s="469"/>
      <c r="E98" s="104" t="s">
        <v>257</v>
      </c>
      <c r="F98" s="382"/>
      <c r="G98" s="142"/>
      <c r="H98" s="470"/>
      <c r="I98" s="519"/>
      <c r="J98" s="519"/>
      <c r="K98" s="519"/>
      <c r="L98" s="519"/>
    </row>
    <row r="99" spans="1:12" s="465" customFormat="1" ht="12">
      <c r="A99" s="28">
        <v>37</v>
      </c>
      <c r="B99" s="402" t="s">
        <v>520</v>
      </c>
      <c r="C99" s="429" t="s">
        <v>521</v>
      </c>
      <c r="D99" s="321" t="s">
        <v>45</v>
      </c>
      <c r="E99" s="533" t="s">
        <v>837</v>
      </c>
      <c r="F99" s="37" t="s">
        <v>838</v>
      </c>
      <c r="G99" s="295" t="s">
        <v>839</v>
      </c>
      <c r="H99" s="494" t="s">
        <v>840</v>
      </c>
      <c r="I99" s="519"/>
      <c r="J99" s="519"/>
      <c r="K99" s="519"/>
      <c r="L99" s="519"/>
    </row>
    <row r="100" spans="1:12" s="465" customFormat="1" ht="12">
      <c r="A100" s="28"/>
      <c r="B100" s="315"/>
      <c r="C100" s="430" t="s">
        <v>526</v>
      </c>
      <c r="D100" s="518"/>
      <c r="E100" s="276" t="s">
        <v>841</v>
      </c>
      <c r="F100" s="37" t="s">
        <v>842</v>
      </c>
      <c r="G100" s="295"/>
      <c r="H100" s="475"/>
      <c r="I100" s="519"/>
      <c r="J100" s="519"/>
      <c r="K100" s="519"/>
      <c r="L100" s="519"/>
    </row>
    <row r="101" spans="1:12" s="465" customFormat="1" ht="12">
      <c r="A101" s="28"/>
      <c r="B101" s="476"/>
      <c r="C101" s="468"/>
      <c r="D101" s="487"/>
      <c r="E101" s="357" t="s">
        <v>755</v>
      </c>
      <c r="F101" s="495"/>
      <c r="G101" s="495"/>
      <c r="H101" s="479"/>
      <c r="I101" s="519"/>
      <c r="J101" s="519"/>
      <c r="K101" s="519"/>
      <c r="L101" s="519"/>
    </row>
    <row r="102" spans="1:12" s="465" customFormat="1" ht="12">
      <c r="A102" s="28">
        <v>38</v>
      </c>
      <c r="B102" s="402" t="s">
        <v>843</v>
      </c>
      <c r="C102" s="430" t="s">
        <v>528</v>
      </c>
      <c r="D102" s="173" t="s">
        <v>844</v>
      </c>
      <c r="E102" s="260" t="s">
        <v>845</v>
      </c>
      <c r="F102" s="37" t="s">
        <v>846</v>
      </c>
      <c r="G102" s="37" t="s">
        <v>847</v>
      </c>
      <c r="H102" s="467" t="s">
        <v>848</v>
      </c>
      <c r="I102" s="519"/>
      <c r="J102" s="519"/>
      <c r="K102" s="519"/>
      <c r="L102" s="519"/>
    </row>
    <row r="103" spans="1:12" s="465" customFormat="1" ht="12">
      <c r="A103" s="28"/>
      <c r="B103" s="315" t="s">
        <v>849</v>
      </c>
      <c r="C103" s="430"/>
      <c r="D103" s="173"/>
      <c r="E103" s="260" t="s">
        <v>850</v>
      </c>
      <c r="F103" s="37" t="s">
        <v>851</v>
      </c>
      <c r="G103" s="37"/>
      <c r="H103" s="467"/>
      <c r="I103" s="519"/>
      <c r="J103" s="519"/>
      <c r="K103" s="519"/>
      <c r="L103" s="519"/>
    </row>
    <row r="104" spans="1:12" s="465" customFormat="1" ht="12">
      <c r="A104" s="28"/>
      <c r="B104" s="316"/>
      <c r="C104" s="468"/>
      <c r="D104" s="487"/>
      <c r="E104" s="478" t="s">
        <v>173</v>
      </c>
      <c r="F104" s="400"/>
      <c r="G104" s="400"/>
      <c r="H104" s="479"/>
      <c r="I104" s="519"/>
      <c r="J104" s="519"/>
      <c r="K104" s="519"/>
      <c r="L104" s="519"/>
    </row>
    <row r="105" spans="1:12" s="465" customFormat="1" ht="12">
      <c r="A105" s="28">
        <v>39</v>
      </c>
      <c r="B105" s="301" t="s">
        <v>539</v>
      </c>
      <c r="C105" s="430" t="s">
        <v>852</v>
      </c>
      <c r="D105" s="173" t="s">
        <v>853</v>
      </c>
      <c r="E105" s="260" t="s">
        <v>539</v>
      </c>
      <c r="F105" s="37" t="s">
        <v>854</v>
      </c>
      <c r="G105" s="263" t="s">
        <v>855</v>
      </c>
      <c r="H105" s="467" t="s">
        <v>856</v>
      </c>
      <c r="I105" s="519"/>
      <c r="J105" s="519"/>
      <c r="K105" s="519"/>
      <c r="L105" s="519"/>
    </row>
    <row r="106" spans="1:12" s="465" customFormat="1" ht="12">
      <c r="A106" s="28"/>
      <c r="B106" s="447" t="s">
        <v>744</v>
      </c>
      <c r="C106" s="430" t="s">
        <v>857</v>
      </c>
      <c r="D106" s="173"/>
      <c r="E106" s="260" t="s">
        <v>858</v>
      </c>
      <c r="F106" s="37" t="s">
        <v>859</v>
      </c>
      <c r="G106" s="37"/>
      <c r="H106" s="467"/>
      <c r="I106" s="519"/>
      <c r="J106" s="519"/>
      <c r="K106" s="519"/>
      <c r="L106" s="519"/>
    </row>
    <row r="107" spans="1:12" s="465" customFormat="1" ht="12">
      <c r="A107" s="28"/>
      <c r="B107" s="449" t="s">
        <v>748</v>
      </c>
      <c r="C107" s="468"/>
      <c r="D107" s="399"/>
      <c r="E107" s="489" t="s">
        <v>860</v>
      </c>
      <c r="F107" s="142"/>
      <c r="G107" s="142"/>
      <c r="H107" s="470"/>
      <c r="I107" s="519"/>
      <c r="J107" s="519"/>
      <c r="K107" s="519"/>
      <c r="L107" s="519"/>
    </row>
    <row r="108" spans="1:12" s="465" customFormat="1" ht="12">
      <c r="A108" s="28">
        <v>40</v>
      </c>
      <c r="B108" s="402" t="s">
        <v>861</v>
      </c>
      <c r="C108" s="430" t="s">
        <v>862</v>
      </c>
      <c r="D108" s="480" t="s">
        <v>863</v>
      </c>
      <c r="E108" s="260" t="s">
        <v>864</v>
      </c>
      <c r="F108" s="37" t="s">
        <v>865</v>
      </c>
      <c r="G108" s="263" t="s">
        <v>866</v>
      </c>
      <c r="H108" s="467" t="s">
        <v>867</v>
      </c>
      <c r="I108" s="519"/>
      <c r="J108" s="519"/>
      <c r="K108" s="519"/>
      <c r="L108" s="519"/>
    </row>
    <row r="109" spans="1:12" s="465" customFormat="1" ht="12">
      <c r="A109" s="28"/>
      <c r="B109" s="405" t="s">
        <v>868</v>
      </c>
      <c r="C109" s="430" t="s">
        <v>869</v>
      </c>
      <c r="D109" s="480"/>
      <c r="E109" s="260" t="s">
        <v>870</v>
      </c>
      <c r="F109" s="37" t="s">
        <v>871</v>
      </c>
      <c r="G109" s="37"/>
      <c r="H109" s="467"/>
      <c r="I109" s="519"/>
      <c r="J109" s="519"/>
      <c r="K109" s="519"/>
      <c r="L109" s="519"/>
    </row>
    <row r="110" spans="1:12" s="388" customFormat="1" ht="12">
      <c r="A110" s="28"/>
      <c r="B110" s="476"/>
      <c r="C110" s="468"/>
      <c r="D110" s="477"/>
      <c r="E110" s="478" t="s">
        <v>872</v>
      </c>
      <c r="F110" s="400"/>
      <c r="G110" s="400"/>
      <c r="H110" s="479"/>
      <c r="I110" s="534"/>
      <c r="J110" s="534"/>
      <c r="K110" s="534"/>
      <c r="L110" s="534"/>
    </row>
    <row r="111" spans="1:12" ht="12">
      <c r="A111" s="28" t="s">
        <v>873</v>
      </c>
      <c r="B111" s="402" t="s">
        <v>874</v>
      </c>
      <c r="C111" s="429" t="s">
        <v>45</v>
      </c>
      <c r="D111" s="493" t="s">
        <v>45</v>
      </c>
      <c r="E111" s="533" t="s">
        <v>45</v>
      </c>
      <c r="F111" s="417" t="s">
        <v>45</v>
      </c>
      <c r="G111" s="125" t="s">
        <v>45</v>
      </c>
      <c r="H111" s="494" t="s">
        <v>45</v>
      </c>
      <c r="I111" s="535"/>
      <c r="J111" s="535"/>
      <c r="K111" s="535"/>
      <c r="L111" s="535"/>
    </row>
    <row r="112" spans="1:12" ht="12">
      <c r="A112" s="28"/>
      <c r="B112" s="315"/>
      <c r="C112" s="430"/>
      <c r="D112" s="471"/>
      <c r="E112" s="276"/>
      <c r="F112" s="295"/>
      <c r="G112" s="295"/>
      <c r="H112" s="475"/>
      <c r="I112" s="535"/>
      <c r="J112" s="535"/>
      <c r="K112" s="535"/>
      <c r="L112" s="535"/>
    </row>
    <row r="113" spans="1:12" ht="12">
      <c r="A113" s="28"/>
      <c r="B113" s="476"/>
      <c r="C113" s="468"/>
      <c r="D113" s="477"/>
      <c r="E113" s="357"/>
      <c r="F113" s="495"/>
      <c r="G113" s="495"/>
      <c r="H113" s="479"/>
      <c r="I113" s="535"/>
      <c r="J113" s="535"/>
      <c r="K113" s="535"/>
      <c r="L113" s="535"/>
    </row>
    <row r="114" spans="1:12" ht="12">
      <c r="A114" s="28">
        <v>46</v>
      </c>
      <c r="B114" s="402" t="s">
        <v>875</v>
      </c>
      <c r="C114" s="429" t="s">
        <v>584</v>
      </c>
      <c r="D114" s="490" t="s">
        <v>876</v>
      </c>
      <c r="E114" s="492" t="s">
        <v>877</v>
      </c>
      <c r="F114" s="67" t="s">
        <v>878</v>
      </c>
      <c r="G114" s="67" t="s">
        <v>879</v>
      </c>
      <c r="H114" s="536" t="s">
        <v>880</v>
      </c>
      <c r="I114" s="535"/>
      <c r="J114" s="535"/>
      <c r="K114" s="535"/>
      <c r="L114" s="535"/>
    </row>
    <row r="115" spans="1:12" ht="12">
      <c r="A115" s="28"/>
      <c r="B115" s="405" t="s">
        <v>881</v>
      </c>
      <c r="C115" s="430"/>
      <c r="D115" s="480" t="s">
        <v>882</v>
      </c>
      <c r="E115" s="260" t="s">
        <v>883</v>
      </c>
      <c r="F115" s="37" t="s">
        <v>884</v>
      </c>
      <c r="G115" s="295"/>
      <c r="H115" s="411"/>
      <c r="I115" s="535"/>
      <c r="J115" s="535"/>
      <c r="K115" s="535"/>
      <c r="L115" s="535"/>
    </row>
    <row r="116" spans="1:12" ht="12">
      <c r="A116" s="28"/>
      <c r="B116" s="449"/>
      <c r="C116" s="280"/>
      <c r="D116" s="477"/>
      <c r="E116" s="478"/>
      <c r="F116" s="400"/>
      <c r="G116" s="400"/>
      <c r="H116" s="479"/>
      <c r="I116" s="535"/>
      <c r="J116" s="535"/>
      <c r="K116" s="535"/>
      <c r="L116" s="535"/>
    </row>
    <row r="117" spans="1:12" ht="12">
      <c r="A117" s="28">
        <v>47</v>
      </c>
      <c r="B117" s="402" t="s">
        <v>588</v>
      </c>
      <c r="C117" s="429" t="s">
        <v>885</v>
      </c>
      <c r="D117" s="493" t="s">
        <v>886</v>
      </c>
      <c r="E117" s="533" t="s">
        <v>887</v>
      </c>
      <c r="F117" s="417" t="s">
        <v>888</v>
      </c>
      <c r="G117" s="537" t="s">
        <v>889</v>
      </c>
      <c r="H117" s="532" t="s">
        <v>890</v>
      </c>
      <c r="I117" s="535"/>
      <c r="J117" s="535"/>
      <c r="K117" s="535"/>
      <c r="L117" s="535"/>
    </row>
    <row r="118" spans="1:12" ht="12">
      <c r="A118" s="28"/>
      <c r="B118" s="315"/>
      <c r="C118" s="429"/>
      <c r="D118" s="471"/>
      <c r="E118" s="276" t="s">
        <v>891</v>
      </c>
      <c r="F118" s="295"/>
      <c r="G118" s="295"/>
      <c r="H118" s="475"/>
      <c r="I118" s="535"/>
      <c r="J118" s="535"/>
      <c r="K118" s="535"/>
      <c r="L118" s="535"/>
    </row>
    <row r="119" spans="1:12" ht="12">
      <c r="A119" s="28"/>
      <c r="B119" s="476"/>
      <c r="C119" s="468"/>
      <c r="D119" s="477"/>
      <c r="E119" s="357" t="s">
        <v>425</v>
      </c>
      <c r="F119" s="495"/>
      <c r="G119" s="495"/>
      <c r="H119" s="479"/>
      <c r="I119" s="535"/>
      <c r="J119" s="535"/>
      <c r="K119" s="535"/>
      <c r="L119" s="535"/>
    </row>
    <row r="120" spans="1:12" ht="12">
      <c r="A120" s="28">
        <v>48</v>
      </c>
      <c r="B120" s="402" t="s">
        <v>540</v>
      </c>
      <c r="C120" s="429" t="s">
        <v>892</v>
      </c>
      <c r="D120" s="491" t="s">
        <v>893</v>
      </c>
      <c r="E120" s="114" t="s">
        <v>894</v>
      </c>
      <c r="F120" s="125" t="s">
        <v>895</v>
      </c>
      <c r="G120" s="125" t="s">
        <v>896</v>
      </c>
      <c r="H120" s="494" t="s">
        <v>897</v>
      </c>
      <c r="I120" s="535"/>
      <c r="J120" s="535"/>
      <c r="K120" s="535"/>
      <c r="L120" s="535"/>
    </row>
    <row r="121" spans="1:12" ht="12">
      <c r="A121" s="28"/>
      <c r="B121" s="217"/>
      <c r="C121" s="522" t="s">
        <v>898</v>
      </c>
      <c r="D121" s="523" t="s">
        <v>899</v>
      </c>
      <c r="E121" s="524" t="s">
        <v>900</v>
      </c>
      <c r="F121" s="525" t="s">
        <v>901</v>
      </c>
      <c r="G121" s="525"/>
      <c r="H121" s="526"/>
      <c r="I121" s="535"/>
      <c r="J121" s="535"/>
      <c r="K121" s="535"/>
      <c r="L121" s="535"/>
    </row>
    <row r="122" spans="1:12" ht="12">
      <c r="A122" s="28"/>
      <c r="B122" s="527"/>
      <c r="C122" s="58"/>
      <c r="D122" s="528"/>
      <c r="E122" s="529" t="s">
        <v>902</v>
      </c>
      <c r="F122" s="530"/>
      <c r="G122" s="530"/>
      <c r="H122" s="531"/>
      <c r="I122" s="535"/>
      <c r="J122" s="535"/>
      <c r="K122" s="535"/>
      <c r="L122" s="535"/>
    </row>
    <row r="123" spans="1:12" ht="12">
      <c r="A123" s="538">
        <v>49</v>
      </c>
      <c r="B123" s="212" t="str">
        <f>'Products design_f_spec_projects'!B89</f>
        <v>Arkitema K/S</v>
      </c>
      <c r="C123" s="539" t="str">
        <f>'Products design_f_spec_projects'!C89</f>
        <v>Silkeborg 20-24, Aarhus</v>
      </c>
      <c r="D123" s="540" t="s">
        <v>45</v>
      </c>
      <c r="E123" s="541" t="s">
        <v>903</v>
      </c>
      <c r="F123" s="542" t="s">
        <v>904</v>
      </c>
      <c r="G123" s="543" t="s">
        <v>905</v>
      </c>
      <c r="H123" s="544" t="s">
        <v>906</v>
      </c>
      <c r="I123" s="535"/>
      <c r="J123" s="535"/>
      <c r="K123" s="535"/>
      <c r="L123" s="535"/>
    </row>
    <row r="124" spans="1:12" ht="12">
      <c r="A124" s="538"/>
      <c r="B124" s="217"/>
      <c r="C124" s="46"/>
      <c r="D124" s="523"/>
      <c r="E124" s="524" t="s">
        <v>907</v>
      </c>
      <c r="F124" s="42" t="s">
        <v>908</v>
      </c>
      <c r="G124" s="525"/>
      <c r="H124" s="526"/>
      <c r="I124" s="535"/>
      <c r="J124" s="535"/>
      <c r="K124" s="535"/>
      <c r="L124" s="535"/>
    </row>
    <row r="125" spans="1:12" ht="12">
      <c r="A125" s="538"/>
      <c r="B125" s="527"/>
      <c r="C125" s="58"/>
      <c r="D125" s="528"/>
      <c r="E125" s="529" t="s">
        <v>173</v>
      </c>
      <c r="F125" s="530"/>
      <c r="G125" s="530"/>
      <c r="H125" s="531"/>
      <c r="I125" s="535"/>
      <c r="J125" s="535"/>
      <c r="K125" s="535"/>
      <c r="L125" s="535"/>
    </row>
    <row r="126" spans="1:8" ht="12">
      <c r="A126" s="28">
        <v>51</v>
      </c>
      <c r="B126" s="402" t="str">
        <f>'Commercial standard products'!B61</f>
        <v>Arontis solar solutions</v>
      </c>
      <c r="C126" s="429" t="str">
        <f>'Commercial standard products'!C61</f>
        <v>Solar8</v>
      </c>
      <c r="D126" s="491" t="s">
        <v>909</v>
      </c>
      <c r="E126" s="545" t="s">
        <v>910</v>
      </c>
      <c r="F126" s="125" t="s">
        <v>911</v>
      </c>
      <c r="G126" s="546" t="s">
        <v>912</v>
      </c>
      <c r="H126" s="547" t="s">
        <v>913</v>
      </c>
    </row>
    <row r="127" spans="1:8" ht="12">
      <c r="A127" s="28"/>
      <c r="B127" s="217"/>
      <c r="C127" s="522"/>
      <c r="D127" s="523"/>
      <c r="E127" s="548" t="s">
        <v>914</v>
      </c>
      <c r="F127" s="311" t="s">
        <v>915</v>
      </c>
      <c r="G127" s="525"/>
      <c r="H127" s="526"/>
    </row>
    <row r="128" spans="1:8" ht="12">
      <c r="A128" s="28"/>
      <c r="B128" s="527"/>
      <c r="C128" s="58"/>
      <c r="D128" s="528"/>
      <c r="E128" s="478" t="s">
        <v>916</v>
      </c>
      <c r="F128" s="530"/>
      <c r="G128" s="530"/>
      <c r="H128" s="531"/>
    </row>
    <row r="129" spans="1:8" ht="12">
      <c r="A129" s="28">
        <v>52</v>
      </c>
      <c r="B129" s="402" t="str">
        <f>'Commercial standard products'!B66</f>
        <v>HelioDynamics</v>
      </c>
      <c r="C129" s="320" t="str">
        <f>'Commercial standard products'!C66</f>
        <v>Harmony HD211</v>
      </c>
      <c r="D129" s="549" t="s">
        <v>917</v>
      </c>
      <c r="E129" s="541" t="s">
        <v>918</v>
      </c>
      <c r="F129" s="549" t="s">
        <v>919</v>
      </c>
      <c r="G129" s="546" t="s">
        <v>920</v>
      </c>
      <c r="H129" s="544" t="s">
        <v>921</v>
      </c>
    </row>
    <row r="130" spans="1:8" ht="12">
      <c r="A130" s="28"/>
      <c r="B130" s="217"/>
      <c r="C130" s="522"/>
      <c r="D130" s="523"/>
      <c r="E130" s="524"/>
      <c r="F130" s="525"/>
      <c r="G130" s="525"/>
      <c r="H130" s="526"/>
    </row>
    <row r="131" spans="1:8" ht="12">
      <c r="A131" s="28"/>
      <c r="B131" s="527"/>
      <c r="C131" s="58"/>
      <c r="D131" s="528"/>
      <c r="E131" s="529"/>
      <c r="F131" s="530"/>
      <c r="G131" s="530"/>
      <c r="H131" s="531"/>
    </row>
    <row r="132" spans="1:8" ht="12">
      <c r="A132" s="28">
        <v>53</v>
      </c>
      <c r="B132" s="402" t="str">
        <f>'Commercial standard products'!B71</f>
        <v>Secco Sistemi</v>
      </c>
      <c r="C132" s="320" t="str">
        <f>'Commercial standard products'!C71</f>
        <v>TIS</v>
      </c>
      <c r="D132" s="369" t="s">
        <v>45</v>
      </c>
      <c r="E132" s="541" t="s">
        <v>922</v>
      </c>
      <c r="F132" s="542" t="s">
        <v>923</v>
      </c>
      <c r="G132" s="546" t="s">
        <v>924</v>
      </c>
      <c r="H132" s="494" t="s">
        <v>45</v>
      </c>
    </row>
    <row r="133" spans="1:8" ht="12">
      <c r="A133" s="28"/>
      <c r="B133" s="217"/>
      <c r="C133" s="522"/>
      <c r="D133" s="550"/>
      <c r="E133" s="8" t="s">
        <v>925</v>
      </c>
      <c r="F133" s="525" t="s">
        <v>926</v>
      </c>
      <c r="G133" s="525"/>
      <c r="H133" s="526"/>
    </row>
    <row r="134" spans="1:8" ht="12">
      <c r="A134" s="28"/>
      <c r="B134" s="527"/>
      <c r="C134" s="58"/>
      <c r="D134" s="551"/>
      <c r="E134" s="552" t="s">
        <v>927</v>
      </c>
      <c r="F134" s="530"/>
      <c r="G134" s="530"/>
      <c r="H134" s="531"/>
    </row>
    <row r="135" spans="1:8" ht="12">
      <c r="A135" s="28">
        <v>54</v>
      </c>
      <c r="B135" s="402" t="str">
        <f>'Products under development'!B89</f>
        <v>Solar Focus, Inc.</v>
      </c>
      <c r="C135" s="320" t="str">
        <f>'Products under development'!D89</f>
        <v>Solar Focus TERC 100 A</v>
      </c>
      <c r="D135" s="369" t="s">
        <v>45</v>
      </c>
      <c r="E135" s="541" t="s">
        <v>928</v>
      </c>
      <c r="F135" s="542" t="s">
        <v>929</v>
      </c>
      <c r="G135" s="546" t="s">
        <v>930</v>
      </c>
      <c r="H135" s="494" t="s">
        <v>931</v>
      </c>
    </row>
    <row r="136" spans="1:8" ht="12">
      <c r="A136" s="28"/>
      <c r="B136" s="217"/>
      <c r="C136" s="522"/>
      <c r="D136" s="550"/>
      <c r="E136" s="8" t="s">
        <v>932</v>
      </c>
      <c r="F136" s="525"/>
      <c r="G136" s="525"/>
      <c r="H136" s="526"/>
    </row>
    <row r="137" spans="1:8" ht="12">
      <c r="A137" s="28"/>
      <c r="B137" s="527"/>
      <c r="C137" s="58"/>
      <c r="D137" s="551"/>
      <c r="E137" s="553" t="s">
        <v>933</v>
      </c>
      <c r="F137" s="530"/>
      <c r="G137" s="530"/>
      <c r="H137" s="531"/>
    </row>
    <row r="138" spans="1:8" ht="12">
      <c r="A138" s="28">
        <v>55</v>
      </c>
      <c r="B138" s="212" t="str">
        <f>'Products under development'!B92</f>
        <v>Solar Thermie Fabrik GmbH (Zenit)</v>
      </c>
      <c r="C138" s="336" t="s">
        <v>445</v>
      </c>
      <c r="D138" s="540" t="s">
        <v>45</v>
      </c>
      <c r="E138" s="554" t="s">
        <v>934</v>
      </c>
      <c r="F138" s="555" t="s">
        <v>935</v>
      </c>
      <c r="G138" s="555" t="s">
        <v>45</v>
      </c>
      <c r="H138" s="556" t="s">
        <v>45</v>
      </c>
    </row>
    <row r="139" spans="1:8" ht="12">
      <c r="A139" s="28"/>
      <c r="B139" s="217"/>
      <c r="C139" s="345"/>
      <c r="D139" s="550"/>
      <c r="E139" s="177" t="s">
        <v>936</v>
      </c>
      <c r="F139" s="525" t="s">
        <v>937</v>
      </c>
      <c r="G139" s="525"/>
      <c r="H139" s="526"/>
    </row>
    <row r="140" spans="1:8" ht="12">
      <c r="A140" s="28"/>
      <c r="B140" s="527"/>
      <c r="C140" s="58"/>
      <c r="D140" s="551"/>
      <c r="E140" s="552" t="s">
        <v>121</v>
      </c>
      <c r="F140" s="530"/>
      <c r="G140" s="530"/>
      <c r="H140" s="531"/>
    </row>
    <row r="141" spans="1:8" ht="12">
      <c r="A141" s="557">
        <v>56</v>
      </c>
      <c r="B141" s="217" t="str">
        <f>'Products under development'!B97</f>
        <v>Dunasolar Photovoltaics Inc.</v>
      </c>
      <c r="C141" s="320" t="s">
        <v>454</v>
      </c>
      <c r="D141" s="550" t="s">
        <v>938</v>
      </c>
      <c r="E141" s="177" t="s">
        <v>939</v>
      </c>
      <c r="F141" s="525" t="s">
        <v>940</v>
      </c>
      <c r="G141" s="525" t="s">
        <v>45</v>
      </c>
      <c r="H141" s="558" t="s">
        <v>941</v>
      </c>
    </row>
    <row r="142" spans="1:8" ht="12">
      <c r="A142" s="557"/>
      <c r="B142" s="217" t="s">
        <v>939</v>
      </c>
      <c r="C142" s="320"/>
      <c r="D142" s="550"/>
      <c r="E142" s="177" t="s">
        <v>942</v>
      </c>
      <c r="F142" s="525" t="s">
        <v>943</v>
      </c>
      <c r="G142" s="525"/>
      <c r="H142" s="526"/>
    </row>
    <row r="143" spans="1:8" ht="12">
      <c r="A143" s="557"/>
      <c r="B143" s="217"/>
      <c r="C143" s="275"/>
      <c r="D143" s="550"/>
      <c r="E143" s="177" t="s">
        <v>944</v>
      </c>
      <c r="F143" s="525"/>
      <c r="G143" s="525"/>
      <c r="H143" s="526"/>
    </row>
    <row r="144" spans="1:8" ht="12">
      <c r="A144" s="28">
        <v>57</v>
      </c>
      <c r="B144" s="402" t="str">
        <f>'Products under development'!B103</f>
        <v>Bomin Solar Research GmbH  </v>
      </c>
      <c r="C144" s="320" t="str">
        <f>'Products under development'!D103</f>
        <v>CoolPhoton</v>
      </c>
      <c r="D144" s="369" t="s">
        <v>945</v>
      </c>
      <c r="E144" s="541" t="s">
        <v>946</v>
      </c>
      <c r="F144" s="542" t="s">
        <v>947</v>
      </c>
      <c r="G144" s="403" t="s">
        <v>948</v>
      </c>
      <c r="H144" s="521" t="s">
        <v>949</v>
      </c>
    </row>
    <row r="145" spans="1:8" ht="12">
      <c r="A145" s="28"/>
      <c r="B145" s="217"/>
      <c r="C145" s="522"/>
      <c r="D145" s="369"/>
      <c r="E145" s="8" t="s">
        <v>950</v>
      </c>
      <c r="F145" s="525" t="s">
        <v>951</v>
      </c>
      <c r="G145" s="525"/>
      <c r="H145" s="558" t="s">
        <v>952</v>
      </c>
    </row>
    <row r="146" spans="1:8" ht="12">
      <c r="A146" s="28"/>
      <c r="B146" s="527"/>
      <c r="C146" s="58"/>
      <c r="D146" s="551"/>
      <c r="E146" s="553" t="s">
        <v>121</v>
      </c>
      <c r="F146" s="530"/>
      <c r="G146" s="530"/>
      <c r="H146" s="531"/>
    </row>
    <row r="147" spans="1:8" ht="12">
      <c r="A147" s="28">
        <v>58</v>
      </c>
      <c r="B147" s="359" t="s">
        <v>463</v>
      </c>
      <c r="C147" s="320" t="str">
        <f>'Products under development'!D109</f>
        <v>MaReCo</v>
      </c>
      <c r="D147" s="369" t="s">
        <v>953</v>
      </c>
      <c r="E147" s="541" t="s">
        <v>954</v>
      </c>
      <c r="F147" s="542" t="s">
        <v>947</v>
      </c>
      <c r="G147" s="403" t="s">
        <v>948</v>
      </c>
      <c r="H147" s="521" t="s">
        <v>949</v>
      </c>
    </row>
    <row r="148" spans="1:8" ht="12">
      <c r="A148" s="28"/>
      <c r="B148" s="359"/>
      <c r="C148" s="522"/>
      <c r="D148" s="369"/>
      <c r="E148" s="8" t="s">
        <v>950</v>
      </c>
      <c r="F148" s="525" t="s">
        <v>951</v>
      </c>
      <c r="G148" s="525"/>
      <c r="H148" s="558" t="s">
        <v>952</v>
      </c>
    </row>
    <row r="149" spans="1:8" ht="12">
      <c r="A149" s="28"/>
      <c r="B149" s="527"/>
      <c r="C149" s="58"/>
      <c r="D149" s="551"/>
      <c r="E149" s="553" t="s">
        <v>121</v>
      </c>
      <c r="F149" s="530"/>
      <c r="G149" s="530"/>
      <c r="H149" s="531"/>
    </row>
    <row r="150" spans="1:8" ht="12">
      <c r="A150" s="182"/>
      <c r="B150" s="166"/>
      <c r="C150"/>
      <c r="D150" s="559"/>
      <c r="F150" s="3"/>
      <c r="G150" s="3"/>
      <c r="H150" s="3"/>
    </row>
    <row r="151" spans="1:7" ht="12">
      <c r="A151" s="182"/>
      <c r="B151" s="8"/>
      <c r="C151"/>
      <c r="D151" s="559"/>
      <c r="F151" s="3"/>
      <c r="G151" s="3"/>
    </row>
    <row r="152" spans="1:7" ht="12">
      <c r="A152" s="182"/>
      <c r="C152"/>
      <c r="D152" s="559"/>
      <c r="F152" s="3"/>
      <c r="G152" s="3"/>
    </row>
    <row r="153" spans="1:7" ht="12">
      <c r="A153" s="182"/>
      <c r="C153"/>
      <c r="F153" s="3"/>
      <c r="G153" s="3"/>
    </row>
    <row r="154" spans="1:7" ht="12">
      <c r="A154" s="182"/>
      <c r="C154"/>
      <c r="D154" s="559"/>
      <c r="F154" s="3"/>
      <c r="G154" s="3"/>
    </row>
    <row r="155" spans="1:7" ht="12">
      <c r="A155" s="182"/>
      <c r="C155"/>
      <c r="D155" s="559"/>
      <c r="F155" s="3"/>
      <c r="G155" s="3"/>
    </row>
    <row r="156" spans="1:8" ht="12">
      <c r="A156" s="182"/>
      <c r="C156"/>
      <c r="D156" s="559"/>
      <c r="F156" s="3"/>
      <c r="G156" s="3"/>
      <c r="H156" s="3"/>
    </row>
    <row r="157" spans="1:8" ht="12">
      <c r="A157" s="182"/>
      <c r="C157"/>
      <c r="F157" s="3"/>
      <c r="G157" s="3"/>
      <c r="H157" s="3"/>
    </row>
    <row r="158" spans="1:8" ht="12">
      <c r="A158" s="182"/>
      <c r="B158" s="3"/>
      <c r="C158" s="5"/>
      <c r="D158" s="3"/>
      <c r="E158" s="3"/>
      <c r="F158" s="3"/>
      <c r="G158" s="3"/>
      <c r="H158" s="3"/>
    </row>
    <row r="159" spans="1:8" ht="12">
      <c r="A159" s="182"/>
      <c r="B159" s="3"/>
      <c r="C159" s="5"/>
      <c r="D159" s="3"/>
      <c r="E159" s="3"/>
      <c r="F159" s="3"/>
      <c r="G159" s="3"/>
      <c r="H159" s="3"/>
    </row>
    <row r="160" spans="1:8" ht="12">
      <c r="A160" s="182"/>
      <c r="B160" s="3"/>
      <c r="C160" s="5"/>
      <c r="D160" s="3"/>
      <c r="E160" s="3"/>
      <c r="F160" s="3"/>
      <c r="G160" s="3"/>
      <c r="H160" s="3"/>
    </row>
    <row r="161" spans="1:8" ht="12">
      <c r="A161" s="182"/>
      <c r="B161" s="3"/>
      <c r="C161" s="5"/>
      <c r="D161" s="3"/>
      <c r="E161" s="3"/>
      <c r="F161" s="3"/>
      <c r="G161" s="3"/>
      <c r="H161" s="3"/>
    </row>
    <row r="162" spans="1:8" ht="12">
      <c r="A162" s="182"/>
      <c r="B162" s="3"/>
      <c r="C162" s="5"/>
      <c r="D162" s="3"/>
      <c r="E162" s="3"/>
      <c r="F162" s="3"/>
      <c r="G162" s="3"/>
      <c r="H162" s="3"/>
    </row>
  </sheetData>
  <mergeCells count="57">
    <mergeCell ref="A5:A6"/>
    <mergeCell ref="A7:A9"/>
    <mergeCell ref="C7:C8"/>
    <mergeCell ref="A10:A12"/>
    <mergeCell ref="A13:A15"/>
    <mergeCell ref="A16:A18"/>
    <mergeCell ref="A19:A21"/>
    <mergeCell ref="A22:A25"/>
    <mergeCell ref="H22:H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5"/>
    <mergeCell ref="B92:B93"/>
    <mergeCell ref="C92:C93"/>
    <mergeCell ref="A96:A98"/>
    <mergeCell ref="A99:A101"/>
    <mergeCell ref="A102:A104"/>
    <mergeCell ref="A105:A107"/>
    <mergeCell ref="A108:A110"/>
    <mergeCell ref="A111:A113"/>
    <mergeCell ref="A114:A116"/>
    <mergeCell ref="A117:A119"/>
    <mergeCell ref="C117:C118"/>
    <mergeCell ref="A120:A122"/>
    <mergeCell ref="A123:A125"/>
    <mergeCell ref="A126:A128"/>
    <mergeCell ref="A129:A131"/>
    <mergeCell ref="A132:A134"/>
    <mergeCell ref="A135:A137"/>
    <mergeCell ref="A138:A140"/>
    <mergeCell ref="A141:A143"/>
    <mergeCell ref="C141:C142"/>
    <mergeCell ref="A144:A146"/>
    <mergeCell ref="D144:D145"/>
    <mergeCell ref="A147:A149"/>
    <mergeCell ref="B147:B148"/>
    <mergeCell ref="D147:D148"/>
  </mergeCells>
  <hyperlinks>
    <hyperlink ref="G10" r:id="rId1" display="www.ecomall.com/biz/sunwatt.htm "/>
    <hyperlink ref="H10" r:id="rId2" display="sunwatt@juno.com"/>
    <hyperlink ref="H13" r:id="rId3" display="info@solarwall.com"/>
    <hyperlink ref="G16" r:id="rId4" display="www.millennium-electric-inc.com"/>
    <hyperlink ref="H16" r:id="rId5" display="info@millenniumsolar.com"/>
    <hyperlink ref="G19" r:id="rId6" display="www.pvtwins.nl"/>
    <hyperlink ref="H19" r:id="rId7" display="info@pvtwins.nl"/>
    <hyperlink ref="G89" r:id="rId8" display="www.cenergia.dk"/>
    <hyperlink ref="H89" r:id="rId9" display="pvp@cenergia.dk"/>
    <hyperlink ref="H92" r:id="rId10" display="solar@anu.edu.au"/>
    <hyperlink ref="G105" r:id="rId11" display="www.innovativedesign.net"/>
    <hyperlink ref="G108" r:id="rId12" display="www.tfm.es"/>
    <hyperlink ref="H114" r:id="rId13" display="hans.bloem@jrc.it"/>
    <hyperlink ref="G117" r:id="rId14" display="www.oka.co.at"/>
    <hyperlink ref="H117" r:id="rId15" display="heinrich.wilk@oka.co.at"/>
    <hyperlink ref="G123" r:id="rId16" display="www.arkitema.dk/"/>
    <hyperlink ref="H123" r:id="rId17" display="arh@arkitema.dk"/>
    <hyperlink ref="G126" r:id="rId18" display="www.arontis.se"/>
    <hyperlink ref="H126" r:id="rId19" display="joakim@logosol.se"/>
    <hyperlink ref="G129" r:id="rId20" display="www.hdsolar.com"/>
    <hyperlink ref="H129" r:id="rId21" display="ford@heliodynamics.com"/>
    <hyperlink ref="G132" r:id="rId22" display="www.seccosistemi.it/solar"/>
    <hyperlink ref="G135" r:id="rId23" display="www.solar-focus.com"/>
    <hyperlink ref="H141" r:id="rId24" display="Michele.pellegrino@portici.enea.it"/>
    <hyperlink ref="H144" r:id="rId25" display="info@bominsolar.com "/>
    <hyperlink ref="H145" r:id="rId26" display="claus@bsrsolar.com"/>
    <hyperlink ref="H147" r:id="rId27" display="info@bominsolar.com "/>
    <hyperlink ref="H148" r:id="rId28" display="claus@bsrsolar.com"/>
  </hyperlinks>
  <printOptions/>
  <pageMargins left="0.5902777777777778" right="0.5902777777777778" top="1.3777777777777778" bottom="0.7875" header="0.39375" footer="0.39375"/>
  <pageSetup fitToHeight="1" fitToWidth="1" horizontalDpi="300" verticalDpi="300" orientation="portrait" paperSize="8"/>
  <headerFooter alignWithMargins="0">
    <oddHeader xml:space="preserve">&amp;C&amp;48IEA SHC Task 35 - PV/Thermal Solar Systems </oddHeader>
    <oddFooter>&amp;C&amp;18Version 3 January 2007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Hansen</dc:creator>
  <cp:keywords/>
  <dc:description/>
  <cp:lastModifiedBy>jh</cp:lastModifiedBy>
  <cp:lastPrinted>2007-01-16T11:50:17Z</cp:lastPrinted>
  <dcterms:created xsi:type="dcterms:W3CDTF">1997-10-31T07:29:05Z</dcterms:created>
  <dcterms:modified xsi:type="dcterms:W3CDTF">2007-01-16T11:50:28Z</dcterms:modified>
  <cp:category/>
  <cp:version/>
  <cp:contentType/>
  <cp:contentStatus/>
  <cp:revision>1</cp:revision>
</cp:coreProperties>
</file>