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6" activeTab="0"/>
  </bookViews>
  <sheets>
    <sheet name="pharox_ledlamp" sheetId="1" r:id="rId1"/>
    <sheet name="40w_softton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comments2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sharedStrings.xml><?xml version="1.0" encoding="utf-8"?>
<sst xmlns="http://schemas.openxmlformats.org/spreadsheetml/2006/main" count="43" uniqueCount="20">
  <si>
    <t>hoek</t>
  </si>
  <si>
    <t>sr</t>
  </si>
  <si>
    <t>delta sr</t>
  </si>
  <si>
    <t>I_v_norm</t>
  </si>
  <si>
    <t>I_v</t>
  </si>
  <si>
    <t>I_v*delta_sr</t>
  </si>
  <si>
    <t>sum(Iv*d_sr)</t>
  </si>
  <si>
    <t>Wattage</t>
  </si>
  <si>
    <t>[graden]</t>
  </si>
  <si>
    <t>[rad]</t>
  </si>
  <si>
    <t>[-]</t>
  </si>
  <si>
    <t>[%]</t>
  </si>
  <si>
    <t>[Cd]</t>
  </si>
  <si>
    <t>is PHI_v [lm]</t>
  </si>
  <si>
    <t>efficientie</t>
  </si>
  <si>
    <t>lm/W</t>
  </si>
  <si>
    <t>(bij zo'n lage colortemp???)</t>
  </si>
  <si>
    <t xml:space="preserve">blauw is geschat, omdat ik met de </t>
  </si>
  <si>
    <t>lampmeetopstelling niet buiten de 180 graden</t>
  </si>
  <si>
    <t>kan meten.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</si>
</sst>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9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7.3"/>
      <name val="Arial"/>
      <family val="5"/>
    </font>
    <font>
      <sz val="8.5"/>
      <name val="Arial"/>
      <family val="5"/>
    </font>
    <font>
      <sz val="10.9"/>
      <name val="Arial"/>
      <family val="5"/>
    </font>
    <font>
      <sz val="15.8"/>
      <name val="Arial"/>
      <family val="5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pharox_ledlamp!$L$25</c:f>
              <c:numCache/>
            </c:numRef>
          </c:xVal>
          <c:yVal>
            <c:numRef>
              <c:f>pharox_ledlamp!$Q$25</c:f>
              <c:numCache/>
            </c:numRef>
          </c:yVal>
          <c:smooth val="1"/>
        </c:ser>
        <c:axId val="35440732"/>
        <c:axId val="50531133"/>
      </c:scatterChart>
      <c:valAx>
        <c:axId val="354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1133"/>
        <c:crosses val="autoZero"/>
        <c:crossBetween val="midCat"/>
        <c:dispUnits/>
      </c:valAx>
      <c:valAx>
        <c:axId val="50531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073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pharox_ledlamp!$L$25</c:f>
              <c:numCache/>
            </c:numRef>
          </c:xVal>
          <c:yVal>
            <c:numRef>
              <c:f>pharox_ledlamp!$Q$25</c:f>
              <c:numCache/>
            </c:numRef>
          </c:yVal>
          <c:smooth val="1"/>
        </c:ser>
        <c:axId val="52127014"/>
        <c:axId val="66489943"/>
      </c:scatterChart>
      <c:valAx>
        <c:axId val="5212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9943"/>
        <c:crosses val="autoZero"/>
        <c:crossBetween val="midCat"/>
        <c:dispUnits/>
      </c:valAx>
      <c:valAx>
        <c:axId val="6648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701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304800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686925" y="3714750"/>
        <a:ext cx="4057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304800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686925" y="3714750"/>
        <a:ext cx="4057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H26" sqref="H26"/>
    </sheetView>
  </sheetViews>
  <sheetFormatPr defaultColWidth="12.57421875" defaultRowHeight="12.75"/>
  <cols>
    <col min="1" max="16384" width="11.8515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24</v>
      </c>
      <c r="G3" s="1">
        <f>F3*D3</f>
        <v>0.573826008943844</v>
      </c>
      <c r="H3" s="3">
        <f>SUM(G3:G30)</f>
        <v>120.23602099479982</v>
      </c>
      <c r="I3" s="3">
        <v>4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104.16666666666667</v>
      </c>
      <c r="F4">
        <v>25</v>
      </c>
      <c r="G4" s="1">
        <f>F4*D4</f>
        <v>1.7886571504352764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100</v>
      </c>
      <c r="F5">
        <v>24</v>
      </c>
      <c r="G5" s="1">
        <f>F5*D5</f>
        <v>2.847327469393752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100</v>
      </c>
      <c r="F6">
        <v>24</v>
      </c>
      <c r="G6" s="1">
        <f>F6*D6</f>
        <v>3.9558741930642443</v>
      </c>
      <c r="I6" s="3">
        <f>H3/I3</f>
        <v>30.059005248699954</v>
      </c>
      <c r="J6" t="s">
        <v>15</v>
      </c>
    </row>
    <row r="7" spans="1:9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100</v>
      </c>
      <c r="F7">
        <v>24</v>
      </c>
      <c r="G7" s="1">
        <f>F7*D7</f>
        <v>5.034314325503379</v>
      </c>
      <c r="I7" t="s">
        <v>16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95.83333333333333</v>
      </c>
      <c r="F8">
        <v>23</v>
      </c>
      <c r="G8" s="1">
        <f>F8*D8</f>
        <v>5.821338607534825</v>
      </c>
    </row>
    <row r="9" spans="1:9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91.66666666666667</v>
      </c>
      <c r="F9">
        <v>22</v>
      </c>
      <c r="G9" s="1">
        <f>F9*D9</f>
        <v>6.479308080958653</v>
      </c>
      <c r="I9" s="4"/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87.5</v>
      </c>
      <c r="F10">
        <v>21</v>
      </c>
      <c r="G10" s="1">
        <f>F10*D10</f>
        <v>7.007382886790664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83.33333333333333</v>
      </c>
      <c r="F11">
        <v>20</v>
      </c>
      <c r="G11" s="1">
        <f>F11*D11</f>
        <v>7.406325029867293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83.33333333333333</v>
      </c>
      <c r="F12">
        <v>20</v>
      </c>
      <c r="G12" s="1">
        <f>F12*D12</f>
        <v>8.082585466776312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79.16666666666667</v>
      </c>
      <c r="F13">
        <v>19</v>
      </c>
      <c r="G13" s="1">
        <f>F13*D13</f>
        <v>8.262465920490376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70.83333333333333</v>
      </c>
      <c r="F14">
        <v>17</v>
      </c>
      <c r="G14" s="1">
        <f>F14*D14</f>
        <v>7.85900452520395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62.5</v>
      </c>
      <c r="F15">
        <v>15</v>
      </c>
      <c r="G15" s="1">
        <f>F15*D15</f>
        <v>7.293057013122812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58.333333333333336</v>
      </c>
      <c r="F16">
        <v>14</v>
      </c>
      <c r="G16" s="1">
        <f>F16*D16</f>
        <v>7.089780787762969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54.166666666666664</v>
      </c>
      <c r="F17">
        <v>13</v>
      </c>
      <c r="G17" s="1">
        <f>F17*D17</f>
        <v>6.79598293265957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45.833333333333336</v>
      </c>
      <c r="F18">
        <v>11</v>
      </c>
      <c r="G18" s="1">
        <f>F18*D18</f>
        <v>5.886587771581458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37.5</v>
      </c>
      <c r="F19">
        <v>9</v>
      </c>
      <c r="G19" s="1">
        <f>F19*D19</f>
        <v>4.8910319664026085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33.333333333333336</v>
      </c>
      <c r="F20">
        <v>8</v>
      </c>
      <c r="G20" s="1">
        <f>F20*D20</f>
        <v>4.380925458147281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f>C22-C21</f>
        <v>0.5476156822684102</v>
      </c>
      <c r="E21" s="1">
        <f>100*F21/$F$3</f>
        <v>29.166666666666668</v>
      </c>
      <c r="F21">
        <v>7</v>
      </c>
      <c r="G21" s="1">
        <f>F21*D21</f>
        <v>3.8333097758788712</v>
      </c>
    </row>
    <row r="22" spans="1:8" ht="12">
      <c r="A22" s="5">
        <v>95</v>
      </c>
      <c r="B22" s="6">
        <f>A22/360*2*PI()</f>
        <v>1.6580627893946132</v>
      </c>
      <c r="C22" s="6">
        <f>2*PI()*(1-COS(B22))</f>
        <v>6.8308009894479955</v>
      </c>
      <c r="D22" s="7">
        <f>C23-C22</f>
        <v>0.5434479962669574</v>
      </c>
      <c r="E22" s="6">
        <f>100*F22/$F$3</f>
        <v>25</v>
      </c>
      <c r="F22" s="5">
        <v>6</v>
      </c>
      <c r="G22" s="6">
        <f>F22*D22</f>
        <v>3.2606879776017443</v>
      </c>
      <c r="H22" t="s">
        <v>17</v>
      </c>
    </row>
    <row r="23" spans="1:8" ht="12">
      <c r="A23" s="5">
        <v>100</v>
      </c>
      <c r="B23" s="6">
        <f>A23/360*2*PI()</f>
        <v>1.7453292519943295</v>
      </c>
      <c r="C23" s="6">
        <f>2*PI()*(1-COS(B23))</f>
        <v>7.374248985714953</v>
      </c>
      <c r="D23" s="7">
        <f>C24-C23</f>
        <v>0.5351443428710425</v>
      </c>
      <c r="E23" s="6">
        <f>100*F23/$F$3</f>
        <v>20.833333333333332</v>
      </c>
      <c r="F23" s="5">
        <v>5</v>
      </c>
      <c r="G23" s="6">
        <f>F23*D23</f>
        <v>2.6757217143552126</v>
      </c>
      <c r="H23" t="s">
        <v>18</v>
      </c>
    </row>
    <row r="24" spans="1:8" ht="12">
      <c r="A24" s="5">
        <v>105</v>
      </c>
      <c r="B24" s="6">
        <f>A24/360*2*PI()</f>
        <v>1.8325957145940461</v>
      </c>
      <c r="C24" s="6">
        <f>2*PI()*(1-COS(B24))</f>
        <v>7.909393328585995</v>
      </c>
      <c r="D24" s="7">
        <f>C25-C24</f>
        <v>0.5227679178968891</v>
      </c>
      <c r="E24" s="6">
        <f>100*F24/$F$3</f>
        <v>16.666666666666668</v>
      </c>
      <c r="F24" s="5">
        <v>4</v>
      </c>
      <c r="G24" s="6">
        <f>F24*D24</f>
        <v>2.0910716715875566</v>
      </c>
      <c r="H24" t="s">
        <v>19</v>
      </c>
    </row>
    <row r="25" spans="1:7" ht="12">
      <c r="A25" s="5">
        <v>110</v>
      </c>
      <c r="B25" s="6">
        <f>A25/360*2*PI()</f>
        <v>1.9198621771937625</v>
      </c>
      <c r="C25" s="6">
        <f>2*PI()*(1-COS(B25))</f>
        <v>8.432161246482885</v>
      </c>
      <c r="D25" s="7">
        <f>C26-C25</f>
        <v>0.5064129134116406</v>
      </c>
      <c r="E25" s="6">
        <f>100*F25/$F$3</f>
        <v>16.666666666666668</v>
      </c>
      <c r="F25" s="5">
        <v>4</v>
      </c>
      <c r="G25" s="6">
        <f>F25*D25</f>
        <v>2.0256516536465625</v>
      </c>
    </row>
    <row r="26" spans="1:7" ht="12">
      <c r="A26" s="5">
        <v>115</v>
      </c>
      <c r="B26" s="6">
        <f>A26/360*2*PI()</f>
        <v>2.007128639793479</v>
      </c>
      <c r="C26" s="6">
        <f>2*PI()*(1-COS(B26))</f>
        <v>8.938574159894525</v>
      </c>
      <c r="D26" s="7">
        <f>C27-C26</f>
        <v>0.4862038008748524</v>
      </c>
      <c r="E26" s="6">
        <f>100*F26/$F$3</f>
        <v>12.5</v>
      </c>
      <c r="F26" s="5">
        <v>3</v>
      </c>
      <c r="G26" s="6">
        <f>F26*D26</f>
        <v>1.4586114026245571</v>
      </c>
    </row>
    <row r="27" spans="1:7" ht="12">
      <c r="A27" s="5">
        <v>120</v>
      </c>
      <c r="B27" s="6">
        <f>A27/360*2*PI()</f>
        <v>2.0943951023931953</v>
      </c>
      <c r="C27" s="6">
        <f>2*PI()*(1-COS(B27))</f>
        <v>9.424777960769378</v>
      </c>
      <c r="D27" s="7">
        <f>C28-C27</f>
        <v>0.4622943838355269</v>
      </c>
      <c r="E27" s="6">
        <f>100*F27/$F$3</f>
        <v>12.5</v>
      </c>
      <c r="F27" s="5">
        <v>3</v>
      </c>
      <c r="G27" s="6">
        <f>F27*D27</f>
        <v>1.3868831515065807</v>
      </c>
    </row>
    <row r="28" spans="1:7" ht="12">
      <c r="A28" s="5">
        <v>125</v>
      </c>
      <c r="B28" s="6">
        <f>A28/360*2*PI()</f>
        <v>2.1816615649929116</v>
      </c>
      <c r="C28" s="6">
        <f>2*PI()*(1-COS(B28))</f>
        <v>9.887072344604904</v>
      </c>
      <c r="D28" s="7">
        <f>C29-C28</f>
        <v>0.4348666273942321</v>
      </c>
      <c r="E28" s="6">
        <f>100*F28/$F$3</f>
        <v>8.333333333333334</v>
      </c>
      <c r="F28" s="5">
        <v>2</v>
      </c>
      <c r="G28" s="6">
        <f>F28*D28</f>
        <v>0.8697332547884642</v>
      </c>
    </row>
    <row r="29" spans="1:7" ht="12">
      <c r="A29" s="5">
        <v>130</v>
      </c>
      <c r="B29" s="6">
        <f>A29/360*2*PI()</f>
        <v>2.2689280275926285</v>
      </c>
      <c r="C29" s="6">
        <f>2*PI()*(1-COS(B29))</f>
        <v>10.321938971999137</v>
      </c>
      <c r="D29" s="7">
        <f>C30-C29</f>
        <v>0.40412927333881576</v>
      </c>
      <c r="E29" s="6">
        <f>100*F29/$F$3</f>
        <v>8.333333333333334</v>
      </c>
      <c r="F29" s="5">
        <v>2</v>
      </c>
      <c r="G29" s="6">
        <f>F29*D29</f>
        <v>0.8082585466776315</v>
      </c>
    </row>
    <row r="30" spans="1:7" ht="12">
      <c r="A30" s="5">
        <v>135</v>
      </c>
      <c r="B30" s="6">
        <f>A30/360*2*PI()</f>
        <v>2.356194490192345</v>
      </c>
      <c r="C30" s="6">
        <f>2*PI()*(1-COS(B30))</f>
        <v>10.726068245337952</v>
      </c>
      <c r="D30" s="7">
        <f>C31-C30</f>
        <v>0.3703162514933638</v>
      </c>
      <c r="E30" s="6">
        <f>100*F30/$F$3</f>
        <v>4.166666666666667</v>
      </c>
      <c r="F30" s="5">
        <v>1</v>
      </c>
      <c r="G30" s="6">
        <f>F30*D30</f>
        <v>0.3703162514933638</v>
      </c>
    </row>
    <row r="31" spans="1:7" ht="12">
      <c r="A31" s="5">
        <v>140</v>
      </c>
      <c r="B31" s="6">
        <f>A31/360*2*PI()</f>
        <v>2.443460952792061</v>
      </c>
      <c r="C31" s="6">
        <f>2*PI()*(1-COS(B31))</f>
        <v>11.096384496831316</v>
      </c>
      <c r="D31" s="7">
        <f>C32-C31</f>
        <v>0.33368489937098644</v>
      </c>
      <c r="E31" s="6">
        <f>100*F31/$F$3</f>
        <v>4.166666666666667</v>
      </c>
      <c r="F31" s="5">
        <v>1</v>
      </c>
      <c r="G31" s="6">
        <f>F31*D31</f>
        <v>0.33368489937098644</v>
      </c>
    </row>
    <row r="32" spans="1:7" ht="12">
      <c r="A32" s="5">
        <v>145</v>
      </c>
      <c r="B32" s="6">
        <f>A32/360*2*PI()</f>
        <v>2.530727415391778</v>
      </c>
      <c r="C32" s="6">
        <f>2*PI()*(1-COS(B32))</f>
        <v>11.430069396202303</v>
      </c>
      <c r="D32" s="7">
        <v>0</v>
      </c>
      <c r="E32" s="6">
        <f>100*F32/$F$3</f>
        <v>0</v>
      </c>
      <c r="F32" s="5">
        <v>0</v>
      </c>
      <c r="G32" s="6">
        <f>F32*D32</f>
        <v>0</v>
      </c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H24" sqref="H24"/>
    </sheetView>
  </sheetViews>
  <sheetFormatPr defaultColWidth="12.57421875" defaultRowHeight="12.75"/>
  <cols>
    <col min="1" max="16384" width="11.8515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21</v>
      </c>
      <c r="G3" s="1">
        <f>F3*D3</f>
        <v>0.5020977578258635</v>
      </c>
      <c r="H3" s="3">
        <f>SUM(G3:G30)</f>
        <v>212.45338415375159</v>
      </c>
      <c r="I3" s="3">
        <v>40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100</v>
      </c>
      <c r="F4">
        <v>21</v>
      </c>
      <c r="G4" s="1">
        <f>F4*D4</f>
        <v>1.5024720063656323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100</v>
      </c>
      <c r="F5">
        <v>21</v>
      </c>
      <c r="G5" s="1">
        <f>F5*D5</f>
        <v>2.491411535719533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100</v>
      </c>
      <c r="F6">
        <v>21</v>
      </c>
      <c r="G6" s="1">
        <f>F6*D6</f>
        <v>3.461389918931214</v>
      </c>
      <c r="I6" s="3">
        <f>H3/I3</f>
        <v>5.31133460384379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100</v>
      </c>
      <c r="F7">
        <v>21</v>
      </c>
      <c r="G7" s="1">
        <f>F7*D7</f>
        <v>4.4050250348154565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100</v>
      </c>
      <c r="F8">
        <v>21</v>
      </c>
      <c r="G8" s="1">
        <f>F8*D8</f>
        <v>5.3151352503578835</v>
      </c>
    </row>
    <row r="9" spans="1:9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100</v>
      </c>
      <c r="F9">
        <v>21</v>
      </c>
      <c r="G9" s="1">
        <f>F9*D9</f>
        <v>6.184794077278713</v>
      </c>
      <c r="I9" s="4"/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100</v>
      </c>
      <c r="F10">
        <v>21</v>
      </c>
      <c r="G10" s="1">
        <f>F10*D10</f>
        <v>7.007382886790664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100</v>
      </c>
      <c r="F11">
        <v>21</v>
      </c>
      <c r="G11" s="1">
        <f>F11*D11</f>
        <v>7.776641281360658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100</v>
      </c>
      <c r="F12">
        <v>21</v>
      </c>
      <c r="G12" s="1">
        <f>F12*D12</f>
        <v>8.486714740115126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100</v>
      </c>
      <c r="F13">
        <v>21</v>
      </c>
      <c r="G13" s="1">
        <f>F13*D13</f>
        <v>9.132199175278837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100</v>
      </c>
      <c r="F14">
        <v>21</v>
      </c>
      <c r="G14" s="1">
        <f>F14*D14</f>
        <v>9.708182060546056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100</v>
      </c>
      <c r="F15">
        <v>21</v>
      </c>
      <c r="G15" s="1">
        <f>F15*D15</f>
        <v>10.210279818371937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100</v>
      </c>
      <c r="F16">
        <v>21</v>
      </c>
      <c r="G16" s="1">
        <f>F16*D16</f>
        <v>10.634671181644453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95.23809523809524</v>
      </c>
      <c r="F17">
        <v>20</v>
      </c>
      <c r="G17" s="1">
        <f>F17*D17</f>
        <v>10.4553583579378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95.23809523809524</v>
      </c>
      <c r="F18">
        <v>20</v>
      </c>
      <c r="G18" s="1">
        <f>F18*D18</f>
        <v>10.702886857420832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90.47619047619048</v>
      </c>
      <c r="F19">
        <v>19</v>
      </c>
      <c r="G19" s="1">
        <f>F19*D19</f>
        <v>10.325511929072174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90.47619047619048</v>
      </c>
      <c r="F20">
        <v>19</v>
      </c>
      <c r="G20" s="1">
        <f>F20*D20</f>
        <v>10.404697963099792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f>C22-C21</f>
        <v>0.5476156822684102</v>
      </c>
      <c r="E21" s="1">
        <f>100*F21/$F$3</f>
        <v>90.47619047619048</v>
      </c>
      <c r="F21">
        <v>19</v>
      </c>
      <c r="G21" s="1">
        <f>F21*D21</f>
        <v>10.404697963099792</v>
      </c>
    </row>
    <row r="22" spans="1:8" ht="12">
      <c r="A22" s="5">
        <v>95</v>
      </c>
      <c r="B22" s="6">
        <f>A22/360*2*PI()</f>
        <v>1.6580627893946132</v>
      </c>
      <c r="C22" s="6">
        <f>2*PI()*(1-COS(B22))</f>
        <v>6.8308009894479955</v>
      </c>
      <c r="D22" s="7">
        <f>C23-C22</f>
        <v>0.5434479962669574</v>
      </c>
      <c r="E22" s="6">
        <f>100*F22/$F$3</f>
        <v>85.71428571428571</v>
      </c>
      <c r="F22" s="5">
        <v>18</v>
      </c>
      <c r="G22" s="6">
        <f>F22*D22</f>
        <v>9.782063932805233</v>
      </c>
      <c r="H22" t="s">
        <v>17</v>
      </c>
    </row>
    <row r="23" spans="1:8" ht="12">
      <c r="A23" s="5">
        <v>100</v>
      </c>
      <c r="B23" s="6">
        <f>A23/360*2*PI()</f>
        <v>1.7453292519943295</v>
      </c>
      <c r="C23" s="6">
        <f>2*PI()*(1-COS(B23))</f>
        <v>7.374248985714953</v>
      </c>
      <c r="D23" s="7">
        <f>C24-C23</f>
        <v>0.5351443428710425</v>
      </c>
      <c r="E23" s="6">
        <f>100*F23/$F$3</f>
        <v>85.71428571428571</v>
      </c>
      <c r="F23" s="5">
        <v>18</v>
      </c>
      <c r="G23" s="6">
        <f>F23*D23</f>
        <v>9.632598171678765</v>
      </c>
      <c r="H23" t="s">
        <v>18</v>
      </c>
    </row>
    <row r="24" spans="1:8" ht="12">
      <c r="A24" s="5">
        <v>105</v>
      </c>
      <c r="B24" s="6">
        <f>A24/360*2*PI()</f>
        <v>1.8325957145940461</v>
      </c>
      <c r="C24" s="6">
        <f>2*PI()*(1-COS(B24))</f>
        <v>7.909393328585995</v>
      </c>
      <c r="D24" s="7">
        <f>C25-C24</f>
        <v>0.5227679178968891</v>
      </c>
      <c r="E24" s="6">
        <f>100*F24/$F$3</f>
        <v>85.71428571428571</v>
      </c>
      <c r="F24" s="5">
        <v>18</v>
      </c>
      <c r="G24" s="6">
        <f>F24*D24</f>
        <v>9.409822522144005</v>
      </c>
      <c r="H24" t="s">
        <v>19</v>
      </c>
    </row>
    <row r="25" spans="1:7" ht="12">
      <c r="A25" s="5">
        <v>110</v>
      </c>
      <c r="B25" s="6">
        <f>A25/360*2*PI()</f>
        <v>1.9198621771937625</v>
      </c>
      <c r="C25" s="6">
        <f>2*PI()*(1-COS(B25))</f>
        <v>8.432161246482885</v>
      </c>
      <c r="D25" s="7">
        <f>C26-C25</f>
        <v>0.5064129134116406</v>
      </c>
      <c r="E25" s="6">
        <f>100*F25/$F$3</f>
        <v>80.95238095238095</v>
      </c>
      <c r="F25" s="5">
        <v>17</v>
      </c>
      <c r="G25" s="6">
        <f>F25*D25</f>
        <v>8.60901952799789</v>
      </c>
    </row>
    <row r="26" spans="1:7" ht="12">
      <c r="A26" s="5">
        <v>115</v>
      </c>
      <c r="B26" s="6">
        <f>A26/360*2*PI()</f>
        <v>2.007128639793479</v>
      </c>
      <c r="C26" s="6">
        <f>2*PI()*(1-COS(B26))</f>
        <v>8.938574159894525</v>
      </c>
      <c r="D26" s="7">
        <f>C27-C26</f>
        <v>0.4862038008748524</v>
      </c>
      <c r="E26" s="6">
        <f>100*F26/$F$3</f>
        <v>80.95238095238095</v>
      </c>
      <c r="F26" s="5">
        <v>17</v>
      </c>
      <c r="G26" s="6">
        <f>F26*D26</f>
        <v>8.26546461487249</v>
      </c>
    </row>
    <row r="27" spans="1:7" ht="12">
      <c r="A27" s="5">
        <v>120</v>
      </c>
      <c r="B27" s="6">
        <f>A27/360*2*PI()</f>
        <v>2.0943951023931953</v>
      </c>
      <c r="C27" s="6">
        <f>2*PI()*(1-COS(B27))</f>
        <v>9.424777960769378</v>
      </c>
      <c r="D27" s="7">
        <f>C28-C27</f>
        <v>0.4622943838355269</v>
      </c>
      <c r="E27" s="6">
        <f>100*F27/$F$3</f>
        <v>80.95238095238095</v>
      </c>
      <c r="F27" s="5">
        <v>17</v>
      </c>
      <c r="G27" s="6">
        <f>F27*D27</f>
        <v>7.859004525203957</v>
      </c>
    </row>
    <row r="28" spans="1:7" ht="12">
      <c r="A28" s="5">
        <v>125</v>
      </c>
      <c r="B28" s="6">
        <f>A28/360*2*PI()</f>
        <v>2.1816615649929116</v>
      </c>
      <c r="C28" s="6">
        <f>2*PI()*(1-COS(B28))</f>
        <v>9.887072344604904</v>
      </c>
      <c r="D28" s="7">
        <f>C29-C28</f>
        <v>0.4348666273942321</v>
      </c>
      <c r="E28" s="6">
        <f>100*F28/$F$3</f>
        <v>80.95238095238095</v>
      </c>
      <c r="F28" s="5">
        <v>17</v>
      </c>
      <c r="G28" s="6">
        <f>F28*D28</f>
        <v>7.392732665701946</v>
      </c>
    </row>
    <row r="29" spans="1:7" ht="12">
      <c r="A29" s="5">
        <v>130</v>
      </c>
      <c r="B29" s="6">
        <f>A29/360*2*PI()</f>
        <v>2.2689280275926285</v>
      </c>
      <c r="C29" s="6">
        <f>2*PI()*(1-COS(B29))</f>
        <v>10.321938971999137</v>
      </c>
      <c r="D29" s="7">
        <f>C30-C29</f>
        <v>0.40412927333881576</v>
      </c>
      <c r="E29" s="6">
        <f>100*F29/$F$3</f>
        <v>76.19047619047619</v>
      </c>
      <c r="F29" s="5">
        <v>16</v>
      </c>
      <c r="G29" s="6">
        <f>F29*D29</f>
        <v>6.466068373421052</v>
      </c>
    </row>
    <row r="30" spans="1:7" ht="12">
      <c r="A30" s="5">
        <v>135</v>
      </c>
      <c r="B30" s="6">
        <f>A30/360*2*PI()</f>
        <v>2.356194490192345</v>
      </c>
      <c r="C30" s="6">
        <f>2*PI()*(1-COS(B30))</f>
        <v>10.726068245337952</v>
      </c>
      <c r="D30" s="7">
        <f>C31-C30</f>
        <v>0.3703162514933638</v>
      </c>
      <c r="E30" s="6">
        <f>100*F30/$F$3</f>
        <v>76.19047619047619</v>
      </c>
      <c r="F30" s="5">
        <v>16</v>
      </c>
      <c r="G30" s="6">
        <f>F30*D30</f>
        <v>5.9250600238938205</v>
      </c>
    </row>
    <row r="31" spans="1:7" ht="12">
      <c r="A31" s="5">
        <v>140</v>
      </c>
      <c r="B31" s="6">
        <f>A31/360*2*PI()</f>
        <v>2.443460952792061</v>
      </c>
      <c r="C31" s="6">
        <f>2*PI()*(1-COS(B31))</f>
        <v>11.096384496831316</v>
      </c>
      <c r="D31" s="7">
        <f>C32-C31</f>
        <v>0.33368489937098644</v>
      </c>
      <c r="E31" s="6">
        <f>100*F31/$F$3</f>
        <v>76.19047619047619</v>
      </c>
      <c r="F31" s="5">
        <v>16</v>
      </c>
      <c r="G31" s="6">
        <f>F31*D31</f>
        <v>5.338958389935783</v>
      </c>
    </row>
    <row r="32" spans="1:7" ht="12">
      <c r="A32" s="5">
        <v>145</v>
      </c>
      <c r="B32" s="6">
        <f>A32/360*2*PI()</f>
        <v>2.530727415391778</v>
      </c>
      <c r="C32" s="6">
        <f>2*PI()*(1-COS(B32))</f>
        <v>11.430069396202303</v>
      </c>
      <c r="D32" s="7">
        <f>C33-C32</f>
        <v>0.29451400367993763</v>
      </c>
      <c r="E32" s="6">
        <f>100*F32/$F$3</f>
        <v>71.42857142857143</v>
      </c>
      <c r="F32" s="5">
        <v>15</v>
      </c>
      <c r="G32" s="6">
        <f>F32*D32</f>
        <v>4.4177100551990645</v>
      </c>
    </row>
    <row r="33" spans="1:7" ht="12">
      <c r="A33" s="5">
        <v>150</v>
      </c>
      <c r="B33" s="6">
        <f>A33/360*2*PI()</f>
        <v>2.6179938779914944</v>
      </c>
      <c r="C33" s="6">
        <f>2*PI()*(1-COS(B33))</f>
        <v>11.72458339988224</v>
      </c>
      <c r="D33" s="7">
        <f>C34-C33</f>
        <v>0.25310167858847166</v>
      </c>
      <c r="E33" s="6">
        <f>100*F33/$F$3</f>
        <v>66.66666666666667</v>
      </c>
      <c r="F33" s="5">
        <v>14</v>
      </c>
      <c r="G33" s="6">
        <f>F33*D33</f>
        <v>3.543423500238603</v>
      </c>
    </row>
    <row r="34" spans="1:7" ht="12">
      <c r="A34" s="5">
        <v>155</v>
      </c>
      <c r="B34" s="6">
        <f>A34/360*2*PI()</f>
        <v>2.705260340591211</v>
      </c>
      <c r="C34" s="6">
        <f>2*PI()*(1-COS(B34))</f>
        <v>11.977685078470712</v>
      </c>
      <c r="D34" s="7">
        <f>C35-C34</f>
        <v>0.20976309689597272</v>
      </c>
      <c r="E34" s="6">
        <f>100*F34/$F$3</f>
        <v>47.61904761904762</v>
      </c>
      <c r="F34" s="5">
        <v>10</v>
      </c>
      <c r="G34" s="6">
        <f>F34*D34</f>
        <v>2.0976309689597272</v>
      </c>
    </row>
    <row r="35" spans="1:7" ht="12">
      <c r="A35" s="5">
        <v>160</v>
      </c>
      <c r="B35" s="6">
        <f>A35/360*2*PI()</f>
        <v>2.792526803190927</v>
      </c>
      <c r="C35" s="6">
        <f>2*PI()*(1-COS(B35))</f>
        <v>12.187448175366685</v>
      </c>
      <c r="D35" s="7">
        <f>C36-C35</f>
        <v>0.16482809137767696</v>
      </c>
      <c r="E35" s="6">
        <f>100*F35/$F$3</f>
        <v>23.80952380952381</v>
      </c>
      <c r="F35" s="5">
        <v>5</v>
      </c>
      <c r="G35" s="6">
        <f>F35*D35</f>
        <v>0.8241404568883848</v>
      </c>
    </row>
    <row r="36" spans="1:7" ht="12">
      <c r="A36" s="5">
        <v>165</v>
      </c>
      <c r="B36" s="6">
        <f>A36/360*2*PI()</f>
        <v>2.8797932657906435</v>
      </c>
      <c r="C36" s="6">
        <f>2*PI()*(1-COS(B36))</f>
        <v>12.352276266744362</v>
      </c>
      <c r="D36" s="7">
        <f>C37-C36</f>
        <v>0.11863864455807338</v>
      </c>
      <c r="E36" s="6">
        <f>100*F36/$F$3</f>
        <v>9.523809523809524</v>
      </c>
      <c r="F36" s="5">
        <v>2</v>
      </c>
      <c r="G36" s="6">
        <f>F36*D36</f>
        <v>0.23727728911614676</v>
      </c>
    </row>
    <row r="37" spans="1:7" ht="12">
      <c r="A37" s="5">
        <v>170</v>
      </c>
      <c r="B37" s="6">
        <f>A37/360*2*PI()</f>
        <v>2.96705972839036</v>
      </c>
      <c r="C37" s="6">
        <f>2*PI()*(1-COS(B37))</f>
        <v>12.470914911302435</v>
      </c>
      <c r="D37" s="7">
        <f>C38-C37</f>
        <v>0.07154628601741031</v>
      </c>
      <c r="E37" s="6">
        <f>100*F37/$F$3</f>
        <v>4.761904761904762</v>
      </c>
      <c r="F37" s="5">
        <v>1</v>
      </c>
      <c r="G37" s="6">
        <f>F37*D37</f>
        <v>0.07154628601741031</v>
      </c>
    </row>
    <row r="38" spans="1:7" ht="12">
      <c r="A38" s="5">
        <v>175</v>
      </c>
      <c r="B38" s="6">
        <f>A38/360*2*PI()</f>
        <v>3.0543261909900767</v>
      </c>
      <c r="C38" s="6">
        <f>2*PI()*(1-COS(B38))</f>
        <v>12.542461197319845</v>
      </c>
      <c r="D38" s="7">
        <f>C39-C38</f>
        <v>0.023909417039327252</v>
      </c>
      <c r="E38" s="6">
        <f>100*F38/$F$3</f>
        <v>0</v>
      </c>
      <c r="F38" s="5">
        <v>0</v>
      </c>
      <c r="G38" s="6">
        <f>F38*D38</f>
        <v>0</v>
      </c>
    </row>
    <row r="39" spans="1:7" ht="12">
      <c r="A39" s="5">
        <v>180</v>
      </c>
      <c r="B39" s="6">
        <f>A39/360*2*PI()</f>
        <v>3.141592653589793</v>
      </c>
      <c r="C39" s="6">
        <f>2*PI()*(1-COS(B39))</f>
        <v>12.566370614359172</v>
      </c>
      <c r="D39" s="7">
        <f>C40-C39</f>
        <v>-12.566370614359172</v>
      </c>
      <c r="E39" s="6">
        <f>100*F39/$F$3</f>
        <v>0</v>
      </c>
      <c r="F39" s="5">
        <v>0</v>
      </c>
      <c r="G39" s="6">
        <f>F39*D39</f>
        <v>0</v>
      </c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van der Steen</dc:creator>
  <cp:keywords/>
  <dc:description/>
  <cp:lastModifiedBy>M van der Steen</cp:lastModifiedBy>
  <cp:lastPrinted>1601-01-01T23:00:00Z</cp:lastPrinted>
  <dcterms:created xsi:type="dcterms:W3CDTF">2007-03-01T23:23:20Z</dcterms:created>
  <dcterms:modified xsi:type="dcterms:W3CDTF">2007-03-18T21:50:14Z</dcterms:modified>
  <cp:category/>
  <cp:version/>
  <cp:contentType/>
  <cp:contentStatus/>
  <cp:revision>26</cp:revision>
</cp:coreProperties>
</file>